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Estructura de Cargos" sheetId="2" state="visible" r:id="rId4"/>
    <sheet name="_Tablas Referencia" sheetId="3" state="hidden" r:id="rId5"/>
    <sheet name="Bandas Salariales" sheetId="4" state="visible" r:id="rId6"/>
    <sheet name="Empleados" sheetId="5" state="visible" r:id="rId7"/>
    <sheet name="Análisis de Equida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<sst xmlns="http://schemas.openxmlformats.org/spreadsheetml/2006/main" count="309" uniqueCount="267">
  <si>
    <t xml:space="preserve">PLANTILLA DE ESTRUCTURA SALARIAL — EQUIPAY</t>
  </si>
  <si>
    <t xml:space="preserve">Colombia 2026 · Legislación laboral vigente · SMLV $1.750.905 · equipay.com.co</t>
  </si>
  <si>
    <t xml:space="preserve">CÓMO USAR ESTA PLANTILLA</t>
  </si>
  <si>
    <t xml:space="preserve">Paso 1:</t>
  </si>
  <si>
    <t xml:space="preserve">Ve a la hoja "Estructura de Cargos" → Registra tus cargos y evalúa los 8 factores de complejidad (1 a 8). El grado y nivel se calculan automáticamente.</t>
  </si>
  <si>
    <t xml:space="preserve">Paso 2:</t>
  </si>
  <si>
    <t xml:space="preserve">Ve a la hoja "Bandas Salariales" → Define el punto medio (salario de mercado) para cada grado. El mínimo y máximo se calculan automáticamente con el spread que definas.</t>
  </si>
  <si>
    <t xml:space="preserve">Paso 3:</t>
  </si>
  <si>
    <t xml:space="preserve">Ve a la hoja "Empleados" → Registra a tu equipo con su cargo, salario actual, género y departamento. El compa-ratio y diagnóstico se calculan solos.</t>
  </si>
  <si>
    <t xml:space="preserve">Paso 4:</t>
  </si>
  <si>
    <t xml:space="preserve">Ve a la hoja "Análisis de Equidad" → Revisa los KPIs automáticos: brecha de género, empleados fuera de banda, y costo estimado de nivelación.</t>
  </si>
  <si>
    <t xml:space="preserve">CONVENCIONES DE COLOR</t>
  </si>
  <si>
    <t xml:space="preserve">Celdas en AZUL:</t>
  </si>
  <si>
    <t xml:space="preserve">Son editables — tú las llenas con tus datos.</t>
  </si>
  <si>
    <t xml:space="preserve">Celdas en BLANCO/VERDE CLARO:</t>
  </si>
  <si>
    <t xml:space="preserve">Tienen fórmulas — NO las modifiques.</t>
  </si>
  <si>
    <t xml:space="preserve">SOBRE EQUIPAY</t>
  </si>
  <si>
    <t xml:space="preserve">EquiPay es un sistema de valoración de cargos, equidad salarial y people analytics para MiPyMEs colombianas. Esta plantilla te da una base, pero si quieres automatizar todo (evaluaciones, simulaciones, portal del empleado, Total Rewards), visita equipay.com.co</t>
  </si>
  <si>
    <t xml:space="preserve">SOPORTE</t>
  </si>
  <si>
    <t xml:space="preserve">admin@equipay.com.co · equipay.com.co</t>
  </si>
  <si>
    <t xml:space="preserve">📊 ESTRUCTURA DE CARGOS — Valoración por Factores</t>
  </si>
  <si>
    <t xml:space="preserve">ID</t>
  </si>
  <si>
    <t xml:space="preserve">Cargo</t>
  </si>
  <si>
    <t xml:space="preserve">F1
Conocimiento
(1-8)</t>
  </si>
  <si>
    <t xml:space="preserve">F2
Complejidad
(1-6)</t>
  </si>
  <si>
    <t xml:space="preserve">F3
Responsab.
(1-6)</t>
  </si>
  <si>
    <t xml:space="preserve">F4
Condiciones
(1-5)</t>
  </si>
  <si>
    <t xml:space="preserve">F5
Supervisión
(1-6)</t>
  </si>
  <si>
    <t xml:space="preserve">F6
Relaciones
(1-5)</t>
  </si>
  <si>
    <t xml:space="preserve">F7
Autonomía
(1-5)</t>
  </si>
  <si>
    <t xml:space="preserve">F8
Impacto
(1-5)</t>
  </si>
  <si>
    <t xml:space="preserve">Total
Puntos</t>
  </si>
  <si>
    <t xml:space="preserve">Grado</t>
  </si>
  <si>
    <t xml:space="preserve">Nivel</t>
  </si>
  <si>
    <t xml:space="preserve">C001</t>
  </si>
  <si>
    <t xml:space="preserve">Asistente Administrativo</t>
  </si>
  <si>
    <t xml:space="preserve">C002</t>
  </si>
  <si>
    <t xml:space="preserve">Analista de RRHH</t>
  </si>
  <si>
    <t xml:space="preserve">C003</t>
  </si>
  <si>
    <t xml:space="preserve">Coordinador Comercial</t>
  </si>
  <si>
    <t xml:space="preserve">C004</t>
  </si>
  <si>
    <t xml:space="preserve">Gerente Financiero</t>
  </si>
  <si>
    <t xml:space="preserve">C005</t>
  </si>
  <si>
    <t xml:space="preserve">Director de Operaciones</t>
  </si>
  <si>
    <t xml:space="preserve">C006</t>
  </si>
  <si>
    <t xml:space="preserve">C007</t>
  </si>
  <si>
    <t xml:space="preserve">C008</t>
  </si>
  <si>
    <t xml:space="preserve">C009</t>
  </si>
  <si>
    <t xml:space="preserve">C010</t>
  </si>
  <si>
    <t xml:space="preserve">C011</t>
  </si>
  <si>
    <t xml:space="preserve">C012</t>
  </si>
  <si>
    <t xml:space="preserve">C013</t>
  </si>
  <si>
    <t xml:space="preserve">C014</t>
  </si>
  <si>
    <t xml:space="preserve">C015</t>
  </si>
  <si>
    <t xml:space="preserve">C016</t>
  </si>
  <si>
    <t xml:space="preserve">C017</t>
  </si>
  <si>
    <t xml:space="preserve">C018</t>
  </si>
  <si>
    <t xml:space="preserve">C019</t>
  </si>
  <si>
    <t xml:space="preserve">C020</t>
  </si>
  <si>
    <t xml:space="preserve">C021</t>
  </si>
  <si>
    <t xml:space="preserve">C022</t>
  </si>
  <si>
    <t xml:space="preserve">C023</t>
  </si>
  <si>
    <t xml:space="preserve">C024</t>
  </si>
  <si>
    <t xml:space="preserve">C025</t>
  </si>
  <si>
    <t xml:space="preserve">C026</t>
  </si>
  <si>
    <t xml:space="preserve">C027</t>
  </si>
  <si>
    <t xml:space="preserve">C028</t>
  </si>
  <si>
    <t xml:space="preserve">C029</t>
  </si>
  <si>
    <t xml:space="preserve">C030</t>
  </si>
  <si>
    <t xml:space="preserve">C031</t>
  </si>
  <si>
    <t xml:space="preserve">C032</t>
  </si>
  <si>
    <t xml:space="preserve">C033</t>
  </si>
  <si>
    <t xml:space="preserve">C034</t>
  </si>
  <si>
    <t xml:space="preserve">C035</t>
  </si>
  <si>
    <t xml:space="preserve">C036</t>
  </si>
  <si>
    <t xml:space="preserve">C037</t>
  </si>
  <si>
    <t xml:space="preserve">C038</t>
  </si>
  <si>
    <t xml:space="preserve">C039</t>
  </si>
  <si>
    <t xml:space="preserve">C040</t>
  </si>
  <si>
    <t xml:space="preserve">C041</t>
  </si>
  <si>
    <t xml:space="preserve">C042</t>
  </si>
  <si>
    <t xml:space="preserve">C043</t>
  </si>
  <si>
    <t xml:space="preserve">C044</t>
  </si>
  <si>
    <t xml:space="preserve">C045</t>
  </si>
  <si>
    <t xml:space="preserve">C046</t>
  </si>
  <si>
    <t xml:space="preserve">C047</t>
  </si>
  <si>
    <t xml:space="preserve">C048</t>
  </si>
  <si>
    <t xml:space="preserve">C049</t>
  </si>
  <si>
    <t xml:space="preserve">C050</t>
  </si>
  <si>
    <t xml:space="preserve">F1</t>
  </si>
  <si>
    <t xml:space="preserve">F2</t>
  </si>
  <si>
    <t xml:space="preserve">F3</t>
  </si>
  <si>
    <t xml:space="preserve">F4</t>
  </si>
  <si>
    <t xml:space="preserve">F5</t>
  </si>
  <si>
    <t xml:space="preserve">F6</t>
  </si>
  <si>
    <t xml:space="preserve">F7</t>
  </si>
  <si>
    <t xml:space="preserve">F8</t>
  </si>
  <si>
    <t xml:space="preserve">PtsMin</t>
  </si>
  <si>
    <t xml:space="preserve">PtsMax</t>
  </si>
  <si>
    <t xml:space="preserve">Auxiliar I</t>
  </si>
  <si>
    <t xml:space="preserve">Auxiliar II</t>
  </si>
  <si>
    <t xml:space="preserve">Asistente I</t>
  </si>
  <si>
    <t xml:space="preserve">Asistente II</t>
  </si>
  <si>
    <t xml:space="preserve">Analista Jr I</t>
  </si>
  <si>
    <t xml:space="preserve">Analista Jr II</t>
  </si>
  <si>
    <t xml:space="preserve">Analista I</t>
  </si>
  <si>
    <t xml:space="preserve">Analista II</t>
  </si>
  <si>
    <t xml:space="preserve">Analista Sr I</t>
  </si>
  <si>
    <t xml:space="preserve">Analista Sr II</t>
  </si>
  <si>
    <t xml:space="preserve">Especialista I</t>
  </si>
  <si>
    <t xml:space="preserve">Especialista II</t>
  </si>
  <si>
    <t xml:space="preserve">Especialista Sr I</t>
  </si>
  <si>
    <t xml:space="preserve">Especialista Sr II</t>
  </si>
  <si>
    <t xml:space="preserve">Experto I</t>
  </si>
  <si>
    <t xml:space="preserve">Experto II</t>
  </si>
  <si>
    <t xml:space="preserve">Experto Sr</t>
  </si>
  <si>
    <t xml:space="preserve">Líder</t>
  </si>
  <si>
    <t xml:space="preserve">Líder Sr</t>
  </si>
  <si>
    <t xml:space="preserve">Gerente</t>
  </si>
  <si>
    <t xml:space="preserve">Gerente Sr</t>
  </si>
  <si>
    <t xml:space="preserve">Director</t>
  </si>
  <si>
    <t xml:space="preserve">Director Sr</t>
  </si>
  <si>
    <t xml:space="preserve">VP</t>
  </si>
  <si>
    <t xml:space="preserve">C-Level</t>
  </si>
  <si>
    <t xml:space="preserve">💰 BANDAS SALARIALES — Estructura de Compensación</t>
  </si>
  <si>
    <t xml:space="preserve">Pts Mín</t>
  </si>
  <si>
    <t xml:space="preserve">Pts Máx</t>
  </si>
  <si>
    <t xml:space="preserve">Salario
Mínimo</t>
  </si>
  <si>
    <t xml:space="preserve">Punto
Medio</t>
  </si>
  <si>
    <t xml:space="preserve">Salario
Máximo</t>
  </si>
  <si>
    <t xml:space="preserve">Spread</t>
  </si>
  <si>
    <t xml:space="preserve">👥 EMPLEADOS — Registro y Diagnóstico Salarial</t>
  </si>
  <si>
    <t xml:space="preserve">Nombre</t>
  </si>
  <si>
    <t xml:space="preserve">Apellido</t>
  </si>
  <si>
    <t xml:space="preserve">Salario
Actual</t>
  </si>
  <si>
    <t xml:space="preserve">Género</t>
  </si>
  <si>
    <t xml:space="preserve">Departamento</t>
  </si>
  <si>
    <t xml:space="preserve">Banda
Mín</t>
  </si>
  <si>
    <t xml:space="preserve">Banda
Máx</t>
  </si>
  <si>
    <t xml:space="preserve">Compa
Ratio</t>
  </si>
  <si>
    <t xml:space="preserve">Diagnóstico</t>
  </si>
  <si>
    <t xml:space="preserve">E001</t>
  </si>
  <si>
    <t xml:space="preserve">Carlos</t>
  </si>
  <si>
    <t xml:space="preserve">Pérez</t>
  </si>
  <si>
    <t xml:space="preserve">Masculino</t>
  </si>
  <si>
    <t xml:space="preserve">RRHH</t>
  </si>
  <si>
    <t xml:space="preserve">E002</t>
  </si>
  <si>
    <t xml:space="preserve">María</t>
  </si>
  <si>
    <t xml:space="preserve">Rodríguez</t>
  </si>
  <si>
    <t xml:space="preserve">Femenino</t>
  </si>
  <si>
    <t xml:space="preserve">E003</t>
  </si>
  <si>
    <t xml:space="preserve">Andrés</t>
  </si>
  <si>
    <t xml:space="preserve">Gómez</t>
  </si>
  <si>
    <t xml:space="preserve">Comercial</t>
  </si>
  <si>
    <t xml:space="preserve">E004</t>
  </si>
  <si>
    <t xml:space="preserve">Laura</t>
  </si>
  <si>
    <t xml:space="preserve">Martínez</t>
  </si>
  <si>
    <t xml:space="preserve">Coordinadora Comercial</t>
  </si>
  <si>
    <t xml:space="preserve">E005</t>
  </si>
  <si>
    <t xml:space="preserve">Felipe</t>
  </si>
  <si>
    <t xml:space="preserve">Moreno</t>
  </si>
  <si>
    <t xml:space="preserve">Finanzas</t>
  </si>
  <si>
    <t xml:space="preserve">E006</t>
  </si>
  <si>
    <t xml:space="preserve">E007</t>
  </si>
  <si>
    <t xml:space="preserve">E008</t>
  </si>
  <si>
    <t xml:space="preserve">E009</t>
  </si>
  <si>
    <t xml:space="preserve">E010</t>
  </si>
  <si>
    <t xml:space="preserve">E011</t>
  </si>
  <si>
    <t xml:space="preserve">E012</t>
  </si>
  <si>
    <t xml:space="preserve">E013</t>
  </si>
  <si>
    <t xml:space="preserve">E014</t>
  </si>
  <si>
    <t xml:space="preserve">E015</t>
  </si>
  <si>
    <t xml:space="preserve">E016</t>
  </si>
  <si>
    <t xml:space="preserve">E017</t>
  </si>
  <si>
    <t xml:space="preserve">E018</t>
  </si>
  <si>
    <t xml:space="preserve">E019</t>
  </si>
  <si>
    <t xml:space="preserve">E020</t>
  </si>
  <si>
    <t xml:space="preserve">E021</t>
  </si>
  <si>
    <t xml:space="preserve">E022</t>
  </si>
  <si>
    <t xml:space="preserve">E023</t>
  </si>
  <si>
    <t xml:space="preserve">E024</t>
  </si>
  <si>
    <t xml:space="preserve">E025</t>
  </si>
  <si>
    <t xml:space="preserve">E026</t>
  </si>
  <si>
    <t xml:space="preserve">E027</t>
  </si>
  <si>
    <t xml:space="preserve">E028</t>
  </si>
  <si>
    <t xml:space="preserve">E029</t>
  </si>
  <si>
    <t xml:space="preserve">E030</t>
  </si>
  <si>
    <t xml:space="preserve">E031</t>
  </si>
  <si>
    <t xml:space="preserve">E032</t>
  </si>
  <si>
    <t xml:space="preserve">E033</t>
  </si>
  <si>
    <t xml:space="preserve">E034</t>
  </si>
  <si>
    <t xml:space="preserve">E035</t>
  </si>
  <si>
    <t xml:space="preserve">E036</t>
  </si>
  <si>
    <t xml:space="preserve">E037</t>
  </si>
  <si>
    <t xml:space="preserve">E038</t>
  </si>
  <si>
    <t xml:space="preserve">E039</t>
  </si>
  <si>
    <t xml:space="preserve">E040</t>
  </si>
  <si>
    <t xml:space="preserve">E041</t>
  </si>
  <si>
    <t xml:space="preserve">E042</t>
  </si>
  <si>
    <t xml:space="preserve">E043</t>
  </si>
  <si>
    <t xml:space="preserve">E044</t>
  </si>
  <si>
    <t xml:space="preserve">E045</t>
  </si>
  <si>
    <t xml:space="preserve">E046</t>
  </si>
  <si>
    <t xml:space="preserve">E047</t>
  </si>
  <si>
    <t xml:space="preserve">E048</t>
  </si>
  <si>
    <t xml:space="preserve">E049</t>
  </si>
  <si>
    <t xml:space="preserve">E050</t>
  </si>
  <si>
    <t xml:space="preserve">E051</t>
  </si>
  <si>
    <t xml:space="preserve">E052</t>
  </si>
  <si>
    <t xml:space="preserve">E053</t>
  </si>
  <si>
    <t xml:space="preserve">E054</t>
  </si>
  <si>
    <t xml:space="preserve">E055</t>
  </si>
  <si>
    <t xml:space="preserve">E056</t>
  </si>
  <si>
    <t xml:space="preserve">E057</t>
  </si>
  <si>
    <t xml:space="preserve">E058</t>
  </si>
  <si>
    <t xml:space="preserve">E059</t>
  </si>
  <si>
    <t xml:space="preserve">E060</t>
  </si>
  <si>
    <t xml:space="preserve">E061</t>
  </si>
  <si>
    <t xml:space="preserve">E062</t>
  </si>
  <si>
    <t xml:space="preserve">E063</t>
  </si>
  <si>
    <t xml:space="preserve">E064</t>
  </si>
  <si>
    <t xml:space="preserve">E065</t>
  </si>
  <si>
    <t xml:space="preserve">E066</t>
  </si>
  <si>
    <t xml:space="preserve">E067</t>
  </si>
  <si>
    <t xml:space="preserve">E068</t>
  </si>
  <si>
    <t xml:space="preserve">E069</t>
  </si>
  <si>
    <t xml:space="preserve">E070</t>
  </si>
  <si>
    <t xml:space="preserve">E071</t>
  </si>
  <si>
    <t xml:space="preserve">E072</t>
  </si>
  <si>
    <t xml:space="preserve">E073</t>
  </si>
  <si>
    <t xml:space="preserve">E074</t>
  </si>
  <si>
    <t xml:space="preserve">E075</t>
  </si>
  <si>
    <t xml:space="preserve">E076</t>
  </si>
  <si>
    <t xml:space="preserve">E077</t>
  </si>
  <si>
    <t xml:space="preserve">E078</t>
  </si>
  <si>
    <t xml:space="preserve">E079</t>
  </si>
  <si>
    <t xml:space="preserve">E080</t>
  </si>
  <si>
    <t xml:space="preserve">E081</t>
  </si>
  <si>
    <t xml:space="preserve">E082</t>
  </si>
  <si>
    <t xml:space="preserve">E083</t>
  </si>
  <si>
    <t xml:space="preserve">E084</t>
  </si>
  <si>
    <t xml:space="preserve">E085</t>
  </si>
  <si>
    <t xml:space="preserve">E086</t>
  </si>
  <si>
    <t xml:space="preserve">E087</t>
  </si>
  <si>
    <t xml:space="preserve">E088</t>
  </si>
  <si>
    <t xml:space="preserve">E089</t>
  </si>
  <si>
    <t xml:space="preserve">E090</t>
  </si>
  <si>
    <t xml:space="preserve">E091</t>
  </si>
  <si>
    <t xml:space="preserve">E092</t>
  </si>
  <si>
    <t xml:space="preserve">E093</t>
  </si>
  <si>
    <t xml:space="preserve">E094</t>
  </si>
  <si>
    <t xml:space="preserve">E095</t>
  </si>
  <si>
    <t xml:space="preserve">E096</t>
  </si>
  <si>
    <t xml:space="preserve">E097</t>
  </si>
  <si>
    <t xml:space="preserve">E098</t>
  </si>
  <si>
    <t xml:space="preserve">E099</t>
  </si>
  <si>
    <t xml:space="preserve">E100</t>
  </si>
  <si>
    <t xml:space="preserve">📈 ANÁLISIS DE EQUIDAD SALARIAL — KPIs Automáticos</t>
  </si>
  <si>
    <t xml:space="preserve">Total Empleados</t>
  </si>
  <si>
    <t xml:space="preserve">Compa-Ratio Promedio</t>
  </si>
  <si>
    <t xml:space="preserve">Promedio Hombres (CR)</t>
  </si>
  <si>
    <t xml:space="preserve">Promedio Mujeres (CR)</t>
  </si>
  <si>
    <t xml:space="preserve">Brecha de Género</t>
  </si>
  <si>
    <t xml:space="preserve">Empleados Bajo Banda (&lt;85%)</t>
  </si>
  <si>
    <t xml:space="preserve">Empleados Sobre Banda (&gt;115%)</t>
  </si>
  <si>
    <t xml:space="preserve">Empleados En Rango</t>
  </si>
  <si>
    <t xml:space="preserve">¿Quieres automatizar todo esto? → equipay.com.co — 30 días gratis, sin tarjeta de crédito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</si>
</sst>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"/>
    <numFmt numFmtId="167" formatCode="0%"/>
    <numFmt numFmtId="168" formatCode="0.0\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00897B"/>
      <name val="Arial"/>
      <family val="0"/>
      <charset val="1"/>
    </font>
    <font>
      <b val="true"/>
      <sz val="11"/>
      <color rgb="FF004D40"/>
      <name val="Arial"/>
      <family val="0"/>
      <charset val="1"/>
    </font>
    <font>
      <sz val="11"/>
      <color rgb="FF555555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D47A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00897B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004D40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04D40"/>
        <bgColor rgb="FF00695C"/>
      </patternFill>
    </fill>
    <fill>
      <patternFill patternType="solid">
        <fgColor rgb="FFE0F2F1"/>
        <bgColor rgb="FFF8FFFE"/>
      </patternFill>
    </fill>
    <fill>
      <patternFill patternType="solid">
        <fgColor rgb="FFFFF3E0"/>
        <bgColor rgb="FFFFFFFF"/>
      </patternFill>
    </fill>
    <fill>
      <patternFill patternType="solid">
        <fgColor rgb="FFF8FFF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97B"/>
      <rgbColor rgb="FFC0C0C0"/>
      <rgbColor rgb="FF888888"/>
      <rgbColor rgb="FF9999FF"/>
      <rgbColor rgb="FF993366"/>
      <rgbColor rgb="FFFFF3E0"/>
      <rgbColor rgb="FFE0F2F1"/>
      <rgbColor rgb="FF660066"/>
      <rgbColor rgb="FFFF8080"/>
      <rgbColor rgb="FF1565C0"/>
      <rgbColor rgb="FFD0D0D0"/>
      <rgbColor rgb="FF000080"/>
      <rgbColor rgb="FFFF00FF"/>
      <rgbColor rgb="FFFFFF00"/>
      <rgbColor rgb="FF00FFFF"/>
      <rgbColor rgb="FF800080"/>
      <rgbColor rgb="FF800000"/>
      <rgbColor rgb="FF00695C"/>
      <rgbColor rgb="FF0000FF"/>
      <rgbColor rgb="FF00CCFF"/>
      <rgbColor rgb="FFF8FFF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5100"/>
      <rgbColor rgb="FF555555"/>
      <rgbColor rgb="FF969696"/>
      <rgbColor rgb="FF004D40"/>
      <rgbColor rgb="FF339966"/>
      <rgbColor rgb="FF003300"/>
      <rgbColor rgb="FF333300"/>
      <rgbColor rgb="FFC62828"/>
      <rgbColor rgb="FF993366"/>
      <rgbColor rgb="FF0D47A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4D40"/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</cols>
  <sheetData>
    <row r="1" customFormat="false" ht="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/>
      <c r="B4" s="4"/>
      <c r="C4" s="4"/>
      <c r="D4" s="4"/>
      <c r="E4" s="4"/>
      <c r="F4" s="4"/>
      <c r="G4" s="4"/>
      <c r="H4" s="4"/>
    </row>
    <row r="5" customFormat="false" ht="15" hidden="false" customHeight="false" outlineLevel="0" collapsed="false">
      <c r="A5" s="3" t="s">
        <v>2</v>
      </c>
      <c r="B5" s="4"/>
      <c r="C5" s="4"/>
      <c r="D5" s="4"/>
      <c r="E5" s="4"/>
      <c r="F5" s="4"/>
      <c r="G5" s="4"/>
      <c r="H5" s="4"/>
    </row>
    <row r="6" customFormat="false" ht="15" hidden="false" customHeight="false" outlineLevel="0" collapsed="false">
      <c r="A6" s="3"/>
      <c r="B6" s="4"/>
      <c r="C6" s="4"/>
      <c r="D6" s="4"/>
      <c r="E6" s="4"/>
      <c r="F6" s="4"/>
      <c r="G6" s="4"/>
      <c r="H6" s="4"/>
    </row>
    <row r="7" customFormat="false" ht="15" hidden="false" customHeight="false" outlineLevel="0" collapsed="false">
      <c r="A7" s="3" t="s">
        <v>3</v>
      </c>
      <c r="B7" s="4" t="s">
        <v>4</v>
      </c>
      <c r="C7" s="4"/>
      <c r="D7" s="4"/>
      <c r="E7" s="4"/>
      <c r="F7" s="4"/>
      <c r="G7" s="4"/>
      <c r="H7" s="4"/>
    </row>
    <row r="8" customFormat="false" ht="15" hidden="false" customHeight="false" outlineLevel="0" collapsed="false">
      <c r="A8" s="3" t="s">
        <v>5</v>
      </c>
      <c r="B8" s="4" t="s">
        <v>6</v>
      </c>
      <c r="C8" s="4"/>
      <c r="D8" s="4"/>
      <c r="E8" s="4"/>
      <c r="F8" s="4"/>
      <c r="G8" s="4"/>
      <c r="H8" s="4"/>
    </row>
    <row r="9" customFormat="false" ht="15" hidden="false" customHeight="false" outlineLevel="0" collapsed="false">
      <c r="A9" s="3" t="s">
        <v>7</v>
      </c>
      <c r="B9" s="4" t="s">
        <v>8</v>
      </c>
      <c r="C9" s="4"/>
      <c r="D9" s="4"/>
      <c r="E9" s="4"/>
      <c r="F9" s="4"/>
      <c r="G9" s="4"/>
      <c r="H9" s="4"/>
    </row>
    <row r="10" customFormat="false" ht="15" hidden="false" customHeight="false" outlineLevel="0" collapsed="false">
      <c r="A10" s="3" t="s">
        <v>9</v>
      </c>
      <c r="B10" s="4" t="s">
        <v>10</v>
      </c>
      <c r="C10" s="4"/>
      <c r="D10" s="4"/>
      <c r="E10" s="4"/>
      <c r="F10" s="4"/>
      <c r="G10" s="4"/>
      <c r="H10" s="4"/>
    </row>
    <row r="11" customFormat="false" ht="15" hidden="false" customHeight="false" outlineLevel="0" collapsed="false">
      <c r="A11" s="3"/>
      <c r="B11" s="4"/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A12" s="3" t="s">
        <v>11</v>
      </c>
      <c r="B12" s="4"/>
      <c r="C12" s="4"/>
      <c r="D12" s="4"/>
      <c r="E12" s="4"/>
      <c r="F12" s="4"/>
      <c r="G12" s="4"/>
      <c r="H12" s="4"/>
    </row>
    <row r="13" customFormat="false" ht="15" hidden="false" customHeight="false" outlineLevel="0" collapsed="false">
      <c r="A13" s="3" t="s">
        <v>12</v>
      </c>
      <c r="B13" s="4" t="s">
        <v>13</v>
      </c>
      <c r="C13" s="4"/>
      <c r="D13" s="4"/>
      <c r="E13" s="4"/>
      <c r="F13" s="4"/>
      <c r="G13" s="4"/>
      <c r="H13" s="4"/>
    </row>
    <row r="14" customFormat="false" ht="15" hidden="false" customHeight="false" outlineLevel="0" collapsed="false">
      <c r="A14" s="3" t="s">
        <v>14</v>
      </c>
      <c r="B14" s="4" t="s">
        <v>15</v>
      </c>
      <c r="C14" s="4"/>
      <c r="D14" s="4"/>
      <c r="E14" s="4"/>
      <c r="F14" s="4"/>
      <c r="G14" s="4"/>
      <c r="H14" s="4"/>
    </row>
    <row r="15" customFormat="false" ht="15" hidden="false" customHeight="false" outlineLevel="0" collapsed="false">
      <c r="A15" s="3"/>
      <c r="B15" s="4"/>
      <c r="C15" s="4"/>
      <c r="D15" s="4"/>
      <c r="E15" s="4"/>
      <c r="F15" s="4"/>
      <c r="G15" s="4"/>
      <c r="H15" s="4"/>
    </row>
    <row r="16" customFormat="false" ht="15" hidden="false" customHeight="false" outlineLevel="0" collapsed="false">
      <c r="A16" s="3" t="s">
        <v>16</v>
      </c>
      <c r="B16" s="4"/>
      <c r="C16" s="4"/>
      <c r="D16" s="4"/>
      <c r="E16" s="4"/>
      <c r="F16" s="4"/>
      <c r="G16" s="4"/>
      <c r="H16" s="4"/>
    </row>
    <row r="17" customFormat="false" ht="15" hidden="false" customHeight="false" outlineLevel="0" collapsed="false">
      <c r="A17" s="3"/>
      <c r="B17" s="4" t="s">
        <v>17</v>
      </c>
      <c r="C17" s="4"/>
      <c r="D17" s="4"/>
      <c r="E17" s="4"/>
      <c r="F17" s="4"/>
      <c r="G17" s="4"/>
      <c r="H17" s="4"/>
    </row>
    <row r="18" customFormat="false" ht="15" hidden="false" customHeight="false" outlineLevel="0" collapsed="false">
      <c r="A18" s="3"/>
      <c r="B18" s="4"/>
      <c r="C18" s="4"/>
      <c r="D18" s="4"/>
      <c r="E18" s="4"/>
      <c r="F18" s="4"/>
      <c r="G18" s="4"/>
      <c r="H18" s="4"/>
    </row>
    <row r="19" customFormat="false" ht="15" hidden="false" customHeight="false" outlineLevel="0" collapsed="false">
      <c r="A19" s="3" t="s">
        <v>18</v>
      </c>
      <c r="B19" s="4"/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A20" s="3"/>
      <c r="B20" s="4" t="s">
        <v>19</v>
      </c>
      <c r="C20" s="4"/>
      <c r="D20" s="4"/>
      <c r="E20" s="4"/>
      <c r="F20" s="4"/>
      <c r="G20" s="4"/>
      <c r="H20" s="4"/>
    </row>
  </sheetData>
  <mergeCells count="19">
    <mergeCell ref="A1:H1"/>
    <mergeCell ref="A2:H2"/>
    <mergeCell ref="B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95C"/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11" min="3" style="0" width="12"/>
    <col collapsed="false" customWidth="true" hidden="false" outlineLevel="0" max="12" min="12" style="0" width="8"/>
    <col collapsed="false" customWidth="true" hidden="false" outlineLevel="0" max="13" min="13" style="0" width="18"/>
  </cols>
  <sheetData>
    <row r="1" customFormat="false" ht="37.5" hidden="false" customHeight="true" outlineLevel="0" collapsed="false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48" hidden="false" customHeight="true" outlineLevel="0" collapsed="false">
      <c r="A2" s="6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</row>
    <row r="3" customFormat="false" ht="15" hidden="false" customHeight="false" outlineLevel="0" collapsed="false">
      <c r="A3" s="7" t="s">
        <v>34</v>
      </c>
      <c r="B3" s="8" t="s">
        <v>35</v>
      </c>
      <c r="C3" s="9" t="n">
        <v>3</v>
      </c>
      <c r="D3" s="9" t="n">
        <v>2</v>
      </c>
      <c r="E3" s="9" t="n">
        <v>2</v>
      </c>
      <c r="F3" s="9" t="n">
        <v>1</v>
      </c>
      <c r="G3" s="9" t="n">
        <v>1</v>
      </c>
      <c r="H3" s="9" t="n">
        <v>2</v>
      </c>
      <c r="I3" s="9" t="n">
        <v>1</v>
      </c>
      <c r="J3" s="9" t="n">
        <v>1</v>
      </c>
      <c r="K3" s="10" t="n">
        <f aca="false">INDEX('_Tablas Referencia'!B$2:B$10,C3+1)+INDEX('_Tablas Referencia'!C$2:C$10,D3+1)+INDEX('_Tablas Referencia'!D$2:D$10,E3+1)+INDEX('_Tablas Referencia'!E$2:E$10,F3+1)+INDEX('_Tablas Referencia'!F$2:F$10,G3+1)+INDEX('_Tablas Referencia'!G$2:G$10,H3+1)+INDEX('_Tablas Referencia'!H$2:H$10,I3+1)+INDEX('_Tablas Referencia'!I$2:I$10,J3+1)</f>
        <v>445</v>
      </c>
      <c r="L3" s="11" t="n">
        <f aca="false">IFERROR(INDEX('_Tablas Referencia'!C$12:C$36,MATCH(K3,'_Tablas Referencia'!A$12:A$36,1)),"")</f>
        <v>8</v>
      </c>
      <c r="M3" s="12" t="str">
        <f aca="false">IFERROR(INDEX('_Tablas Referencia'!D$12:D$36,MATCH(K3,'_Tablas Referencia'!A$12:A$36,1)),"")</f>
        <v>Analista II</v>
      </c>
    </row>
    <row r="4" customFormat="false" ht="15" hidden="false" customHeight="false" outlineLevel="0" collapsed="false">
      <c r="A4" s="7" t="s">
        <v>36</v>
      </c>
      <c r="B4" s="8" t="s">
        <v>37</v>
      </c>
      <c r="C4" s="9" t="n">
        <v>4</v>
      </c>
      <c r="D4" s="9" t="n">
        <v>3</v>
      </c>
      <c r="E4" s="9" t="n">
        <v>3</v>
      </c>
      <c r="F4" s="9" t="n">
        <v>1</v>
      </c>
      <c r="G4" s="9" t="n">
        <v>2</v>
      </c>
      <c r="H4" s="9" t="n">
        <v>3</v>
      </c>
      <c r="I4" s="9" t="n">
        <v>2</v>
      </c>
      <c r="J4" s="9" t="n">
        <v>2</v>
      </c>
      <c r="K4" s="10" t="n">
        <f aca="false">INDEX('_Tablas Referencia'!B$2:B$10,C4+1)+INDEX('_Tablas Referencia'!C$2:C$10,D4+1)+INDEX('_Tablas Referencia'!D$2:D$10,E4+1)+INDEX('_Tablas Referencia'!E$2:E$10,F4+1)+INDEX('_Tablas Referencia'!F$2:F$10,G4+1)+INDEX('_Tablas Referencia'!G$2:G$10,H4+1)+INDEX('_Tablas Referencia'!H$2:H$10,I4+1)+INDEX('_Tablas Referencia'!I$2:I$10,J4+1)</f>
        <v>740</v>
      </c>
      <c r="L4" s="11" t="n">
        <f aca="false">IFERROR(INDEX('_Tablas Referencia'!C$12:C$36,MATCH(K4,'_Tablas Referencia'!A$12:A$36,1)),"")</f>
        <v>13</v>
      </c>
      <c r="M4" s="12" t="str">
        <f aca="false">IFERROR(INDEX('_Tablas Referencia'!D$12:D$36,MATCH(K4,'_Tablas Referencia'!A$12:A$36,1)),"")</f>
        <v>Especialista Sr I</v>
      </c>
    </row>
    <row r="5" customFormat="false" ht="15" hidden="false" customHeight="false" outlineLevel="0" collapsed="false">
      <c r="A5" s="7" t="s">
        <v>38</v>
      </c>
      <c r="B5" s="8" t="s">
        <v>39</v>
      </c>
      <c r="C5" s="9" t="n">
        <v>5</v>
      </c>
      <c r="D5" s="9" t="n">
        <v>4</v>
      </c>
      <c r="E5" s="9" t="n">
        <v>4</v>
      </c>
      <c r="F5" s="9" t="n">
        <v>2</v>
      </c>
      <c r="G5" s="9" t="n">
        <v>4</v>
      </c>
      <c r="H5" s="9" t="n">
        <v>4</v>
      </c>
      <c r="I5" s="9" t="n">
        <v>3</v>
      </c>
      <c r="J5" s="9" t="n">
        <v>3</v>
      </c>
      <c r="K5" s="10" t="n">
        <f aca="false">INDEX('_Tablas Referencia'!B$2:B$10,C5+1)+INDEX('_Tablas Referencia'!C$2:C$10,D5+1)+INDEX('_Tablas Referencia'!D$2:D$10,E5+1)+INDEX('_Tablas Referencia'!E$2:E$10,F5+1)+INDEX('_Tablas Referencia'!F$2:F$10,G5+1)+INDEX('_Tablas Referencia'!G$2:G$10,H5+1)+INDEX('_Tablas Referencia'!H$2:H$10,I5+1)+INDEX('_Tablas Referencia'!I$2:I$10,J5+1)</f>
        <v>1190</v>
      </c>
      <c r="L5" s="11" t="n">
        <f aca="false">IFERROR(INDEX('_Tablas Referencia'!C$12:C$36,MATCH(K5,'_Tablas Referencia'!A$12:A$36,1)),"")</f>
        <v>18</v>
      </c>
      <c r="M5" s="12" t="str">
        <f aca="false">IFERROR(INDEX('_Tablas Referencia'!D$12:D$36,MATCH(K5,'_Tablas Referencia'!A$12:A$36,1)),"")</f>
        <v>Líder</v>
      </c>
    </row>
    <row r="6" customFormat="false" ht="15" hidden="false" customHeight="false" outlineLevel="0" collapsed="false">
      <c r="A6" s="7" t="s">
        <v>40</v>
      </c>
      <c r="B6" s="8" t="s">
        <v>41</v>
      </c>
      <c r="C6" s="9" t="n">
        <v>7</v>
      </c>
      <c r="D6" s="9" t="n">
        <v>6</v>
      </c>
      <c r="E6" s="9" t="n">
        <v>5</v>
      </c>
      <c r="F6" s="9" t="n">
        <v>3</v>
      </c>
      <c r="G6" s="9" t="n">
        <v>5</v>
      </c>
      <c r="H6" s="9" t="n">
        <v>5</v>
      </c>
      <c r="I6" s="9" t="n">
        <v>4</v>
      </c>
      <c r="J6" s="9" t="n">
        <v>4</v>
      </c>
      <c r="K6" s="10" t="n">
        <f aca="false">INDEX('_Tablas Referencia'!B$2:B$10,C6+1)+INDEX('_Tablas Referencia'!C$2:C$10,D6+1)+INDEX('_Tablas Referencia'!D$2:D$10,E6+1)+INDEX('_Tablas Referencia'!E$2:E$10,F6+1)+INDEX('_Tablas Referencia'!F$2:F$10,G6+1)+INDEX('_Tablas Referencia'!G$2:G$10,H6+1)+INDEX('_Tablas Referencia'!H$2:H$10,I6+1)+INDEX('_Tablas Referencia'!I$2:I$10,J6+1)</f>
        <v>1820</v>
      </c>
      <c r="L6" s="11" t="n">
        <f aca="false">IFERROR(INDEX('_Tablas Referencia'!C$12:C$36,MATCH(K6,'_Tablas Referencia'!A$12:A$36,1)),"")</f>
        <v>23</v>
      </c>
      <c r="M6" s="12" t="str">
        <f aca="false">IFERROR(INDEX('_Tablas Referencia'!D$12:D$36,MATCH(K6,'_Tablas Referencia'!A$12:A$36,1)),"")</f>
        <v>Director Sr</v>
      </c>
    </row>
    <row r="7" customFormat="false" ht="15" hidden="false" customHeight="false" outlineLevel="0" collapsed="false">
      <c r="A7" s="7" t="s">
        <v>42</v>
      </c>
      <c r="B7" s="8" t="s">
        <v>43</v>
      </c>
      <c r="C7" s="9" t="n">
        <v>8</v>
      </c>
      <c r="D7" s="9" t="n">
        <v>6</v>
      </c>
      <c r="E7" s="9" t="n">
        <v>6</v>
      </c>
      <c r="F7" s="9" t="n">
        <v>4</v>
      </c>
      <c r="G7" s="9" t="n">
        <v>6</v>
      </c>
      <c r="H7" s="9" t="n">
        <v>5</v>
      </c>
      <c r="I7" s="9" t="n">
        <v>5</v>
      </c>
      <c r="J7" s="9" t="n">
        <v>5</v>
      </c>
      <c r="K7" s="10" t="n">
        <f aca="false">INDEX('_Tablas Referencia'!B$2:B$10,C7+1)+INDEX('_Tablas Referencia'!C$2:C$10,D7+1)+INDEX('_Tablas Referencia'!D$2:D$10,E7+1)+INDEX('_Tablas Referencia'!E$2:E$10,F7+1)+INDEX('_Tablas Referencia'!F$2:F$10,G7+1)+INDEX('_Tablas Referencia'!G$2:G$10,H7+1)+INDEX('_Tablas Referencia'!H$2:H$10,I7+1)+INDEX('_Tablas Referencia'!I$2:I$10,J7+1)</f>
        <v>2245</v>
      </c>
      <c r="L7" s="11" t="n">
        <f aca="false">IFERROR(INDEX('_Tablas Referencia'!C$12:C$36,MATCH(K7,'_Tablas Referencia'!A$12:A$36,1)),"")</f>
        <v>25</v>
      </c>
      <c r="M7" s="12" t="str">
        <f aca="false">IFERROR(INDEX('_Tablas Referencia'!D$12:D$36,MATCH(K7,'_Tablas Referencia'!A$12:A$36,1)),"")</f>
        <v>C-Level</v>
      </c>
    </row>
    <row r="8" customFormat="false" ht="15" hidden="false" customHeight="false" outlineLevel="0" collapsed="false">
      <c r="A8" s="7" t="s">
        <v>44</v>
      </c>
      <c r="B8" s="9"/>
      <c r="C8" s="9"/>
      <c r="D8" s="9"/>
      <c r="E8" s="9"/>
      <c r="F8" s="9"/>
      <c r="G8" s="9"/>
      <c r="H8" s="9"/>
      <c r="I8" s="9"/>
      <c r="J8" s="9"/>
      <c r="K8" s="13" t="str">
        <f aca="false">IF(B8="","",IF(C8="",0,INDEX('_Tablas Referencia'!B$2:B$10,C8+1))+IF(D8="",0,INDEX('_Tablas Referencia'!C$2:C$10,D8+1))+IF(E8="",0,INDEX('_Tablas Referencia'!D$2:D$10,E8+1))+IF(F8="",0,INDEX('_Tablas Referencia'!E$2:E$10,F8+1))+IF(G8="",0,INDEX('_Tablas Referencia'!F$2:F$10,G8+1))+IF(H8="",0,INDEX('_Tablas Referencia'!G$2:G$10,H8+1))+IF(I8="",0,INDEX('_Tablas Referencia'!H$2:H$10,I8+1))+IF(J8="",0,INDEX('_Tablas Referencia'!I$2:I$10,J8+1)))</f>
        <v/>
      </c>
      <c r="L8" s="13" t="str">
        <f aca="false">IF(K8="","",IFERROR(INDEX('_Tablas Referencia'!C$12:C$36,MATCH(K8,'_Tablas Referencia'!A$12:A$36,1)),""))</f>
        <v/>
      </c>
      <c r="M8" s="14" t="str">
        <f aca="false">IF(L8="","",IFERROR(INDEX('_Tablas Referencia'!D$12:D$36,MATCH(K8,'_Tablas Referencia'!A$12:A$36,1)),""))</f>
        <v/>
      </c>
    </row>
    <row r="9" customFormat="false" ht="15" hidden="false" customHeight="false" outlineLevel="0" collapsed="false">
      <c r="A9" s="7" t="s">
        <v>45</v>
      </c>
      <c r="B9" s="9"/>
      <c r="C9" s="9"/>
      <c r="D9" s="9"/>
      <c r="E9" s="9"/>
      <c r="F9" s="9"/>
      <c r="G9" s="9"/>
      <c r="H9" s="9"/>
      <c r="I9" s="9"/>
      <c r="J9" s="9"/>
      <c r="K9" s="13" t="str">
        <f aca="false">IF(B9="","",IF(C9="",0,INDEX('_Tablas Referencia'!B$2:B$10,C9+1))+IF(D9="",0,INDEX('_Tablas Referencia'!C$2:C$10,D9+1))+IF(E9="",0,INDEX('_Tablas Referencia'!D$2:D$10,E9+1))+IF(F9="",0,INDEX('_Tablas Referencia'!E$2:E$10,F9+1))+IF(G9="",0,INDEX('_Tablas Referencia'!F$2:F$10,G9+1))+IF(H9="",0,INDEX('_Tablas Referencia'!G$2:G$10,H9+1))+IF(I9="",0,INDEX('_Tablas Referencia'!H$2:H$10,I9+1))+IF(J9="",0,INDEX('_Tablas Referencia'!I$2:I$10,J9+1)))</f>
        <v/>
      </c>
      <c r="L9" s="13" t="str">
        <f aca="false">IF(K9="","",IFERROR(INDEX('_Tablas Referencia'!C$12:C$36,MATCH(K9,'_Tablas Referencia'!A$12:A$36,1)),""))</f>
        <v/>
      </c>
      <c r="M9" s="14" t="str">
        <f aca="false">IF(L9="","",IFERROR(INDEX('_Tablas Referencia'!D$12:D$36,MATCH(K9,'_Tablas Referencia'!A$12:A$36,1)),""))</f>
        <v/>
      </c>
    </row>
    <row r="10" customFormat="false" ht="15" hidden="false" customHeight="false" outlineLevel="0" collapsed="false">
      <c r="A10" s="7" t="s">
        <v>46</v>
      </c>
      <c r="B10" s="9"/>
      <c r="C10" s="9"/>
      <c r="D10" s="9"/>
      <c r="E10" s="9"/>
      <c r="F10" s="9"/>
      <c r="G10" s="9"/>
      <c r="H10" s="9"/>
      <c r="I10" s="9"/>
      <c r="J10" s="9"/>
      <c r="K10" s="13" t="str">
        <f aca="false">IF(B10="","",IF(C10="",0,INDEX('_Tablas Referencia'!B$2:B$10,C10+1))+IF(D10="",0,INDEX('_Tablas Referencia'!C$2:C$10,D10+1))+IF(E10="",0,INDEX('_Tablas Referencia'!D$2:D$10,E10+1))+IF(F10="",0,INDEX('_Tablas Referencia'!E$2:E$10,F10+1))+IF(G10="",0,INDEX('_Tablas Referencia'!F$2:F$10,G10+1))+IF(H10="",0,INDEX('_Tablas Referencia'!G$2:G$10,H10+1))+IF(I10="",0,INDEX('_Tablas Referencia'!H$2:H$10,I10+1))+IF(J10="",0,INDEX('_Tablas Referencia'!I$2:I$10,J10+1)))</f>
        <v/>
      </c>
      <c r="L10" s="13" t="str">
        <f aca="false">IF(K10="","",IFERROR(INDEX('_Tablas Referencia'!C$12:C$36,MATCH(K10,'_Tablas Referencia'!A$12:A$36,1)),""))</f>
        <v/>
      </c>
      <c r="M10" s="14" t="str">
        <f aca="false">IF(L10="","",IFERROR(INDEX('_Tablas Referencia'!D$12:D$36,MATCH(K10,'_Tablas Referencia'!A$12:A$36,1)),""))</f>
        <v/>
      </c>
    </row>
    <row r="11" customFormat="false" ht="15" hidden="false" customHeight="false" outlineLevel="0" collapsed="false">
      <c r="A11" s="7" t="s">
        <v>47</v>
      </c>
      <c r="B11" s="9"/>
      <c r="C11" s="9"/>
      <c r="D11" s="9"/>
      <c r="E11" s="9"/>
      <c r="F11" s="9"/>
      <c r="G11" s="9"/>
      <c r="H11" s="9"/>
      <c r="I11" s="9"/>
      <c r="J11" s="9"/>
      <c r="K11" s="13" t="str">
        <f aca="false">IF(B11="","",IF(C11="",0,INDEX('_Tablas Referencia'!B$2:B$10,C11+1))+IF(D11="",0,INDEX('_Tablas Referencia'!C$2:C$10,D11+1))+IF(E11="",0,INDEX('_Tablas Referencia'!D$2:D$10,E11+1))+IF(F11="",0,INDEX('_Tablas Referencia'!E$2:E$10,F11+1))+IF(G11="",0,INDEX('_Tablas Referencia'!F$2:F$10,G11+1))+IF(H11="",0,INDEX('_Tablas Referencia'!G$2:G$10,H11+1))+IF(I11="",0,INDEX('_Tablas Referencia'!H$2:H$10,I11+1))+IF(J11="",0,INDEX('_Tablas Referencia'!I$2:I$10,J11+1)))</f>
        <v/>
      </c>
      <c r="L11" s="13" t="str">
        <f aca="false">IF(K11="","",IFERROR(INDEX('_Tablas Referencia'!C$12:C$36,MATCH(K11,'_Tablas Referencia'!A$12:A$36,1)),""))</f>
        <v/>
      </c>
      <c r="M11" s="14" t="str">
        <f aca="false">IF(L11="","",IFERROR(INDEX('_Tablas Referencia'!D$12:D$36,MATCH(K11,'_Tablas Referencia'!A$12:A$36,1)),""))</f>
        <v/>
      </c>
    </row>
    <row r="12" customFormat="false" ht="15" hidden="false" customHeight="false" outlineLevel="0" collapsed="false">
      <c r="A12" s="7" t="s">
        <v>48</v>
      </c>
      <c r="B12" s="9"/>
      <c r="C12" s="9"/>
      <c r="D12" s="9"/>
      <c r="E12" s="9"/>
      <c r="F12" s="9"/>
      <c r="G12" s="9"/>
      <c r="H12" s="9"/>
      <c r="I12" s="9"/>
      <c r="J12" s="9"/>
      <c r="K12" s="13" t="str">
        <f aca="false">IF(B12="","",IF(C12="",0,INDEX('_Tablas Referencia'!B$2:B$10,C12+1))+IF(D12="",0,INDEX('_Tablas Referencia'!C$2:C$10,D12+1))+IF(E12="",0,INDEX('_Tablas Referencia'!D$2:D$10,E12+1))+IF(F12="",0,INDEX('_Tablas Referencia'!E$2:E$10,F12+1))+IF(G12="",0,INDEX('_Tablas Referencia'!F$2:F$10,G12+1))+IF(H12="",0,INDEX('_Tablas Referencia'!G$2:G$10,H12+1))+IF(I12="",0,INDEX('_Tablas Referencia'!H$2:H$10,I12+1))+IF(J12="",0,INDEX('_Tablas Referencia'!I$2:I$10,J12+1)))</f>
        <v/>
      </c>
      <c r="L12" s="13" t="str">
        <f aca="false">IF(K12="","",IFERROR(INDEX('_Tablas Referencia'!C$12:C$36,MATCH(K12,'_Tablas Referencia'!A$12:A$36,1)),""))</f>
        <v/>
      </c>
      <c r="M12" s="14" t="str">
        <f aca="false">IF(L12="","",IFERROR(INDEX('_Tablas Referencia'!D$12:D$36,MATCH(K12,'_Tablas Referencia'!A$12:A$36,1)),""))</f>
        <v/>
      </c>
    </row>
    <row r="13" customFormat="false" ht="15" hidden="false" customHeight="false" outlineLevel="0" collapsed="false">
      <c r="A13" s="7" t="s">
        <v>49</v>
      </c>
      <c r="B13" s="9"/>
      <c r="C13" s="9"/>
      <c r="D13" s="9"/>
      <c r="E13" s="9"/>
      <c r="F13" s="9"/>
      <c r="G13" s="9"/>
      <c r="H13" s="9"/>
      <c r="I13" s="9"/>
      <c r="J13" s="9"/>
      <c r="K13" s="13" t="str">
        <f aca="false">IF(B13="","",IF(C13="",0,INDEX('_Tablas Referencia'!B$2:B$10,C13+1))+IF(D13="",0,INDEX('_Tablas Referencia'!C$2:C$10,D13+1))+IF(E13="",0,INDEX('_Tablas Referencia'!D$2:D$10,E13+1))+IF(F13="",0,INDEX('_Tablas Referencia'!E$2:E$10,F13+1))+IF(G13="",0,INDEX('_Tablas Referencia'!F$2:F$10,G13+1))+IF(H13="",0,INDEX('_Tablas Referencia'!G$2:G$10,H13+1))+IF(I13="",0,INDEX('_Tablas Referencia'!H$2:H$10,I13+1))+IF(J13="",0,INDEX('_Tablas Referencia'!I$2:I$10,J13+1)))</f>
        <v/>
      </c>
      <c r="L13" s="13" t="str">
        <f aca="false">IF(K13="","",IFERROR(INDEX('_Tablas Referencia'!C$12:C$36,MATCH(K13,'_Tablas Referencia'!A$12:A$36,1)),""))</f>
        <v/>
      </c>
      <c r="M13" s="14" t="str">
        <f aca="false">IF(L13="","",IFERROR(INDEX('_Tablas Referencia'!D$12:D$36,MATCH(K13,'_Tablas Referencia'!A$12:A$36,1)),""))</f>
        <v/>
      </c>
    </row>
    <row r="14" customFormat="false" ht="15" hidden="false" customHeight="false" outlineLevel="0" collapsed="false">
      <c r="A14" s="7" t="s">
        <v>50</v>
      </c>
      <c r="B14" s="9"/>
      <c r="C14" s="9"/>
      <c r="D14" s="9"/>
      <c r="E14" s="9"/>
      <c r="F14" s="9"/>
      <c r="G14" s="9"/>
      <c r="H14" s="9"/>
      <c r="I14" s="9"/>
      <c r="J14" s="9"/>
      <c r="K14" s="13" t="str">
        <f aca="false">IF(B14="","",IF(C14="",0,INDEX('_Tablas Referencia'!B$2:B$10,C14+1))+IF(D14="",0,INDEX('_Tablas Referencia'!C$2:C$10,D14+1))+IF(E14="",0,INDEX('_Tablas Referencia'!D$2:D$10,E14+1))+IF(F14="",0,INDEX('_Tablas Referencia'!E$2:E$10,F14+1))+IF(G14="",0,INDEX('_Tablas Referencia'!F$2:F$10,G14+1))+IF(H14="",0,INDEX('_Tablas Referencia'!G$2:G$10,H14+1))+IF(I14="",0,INDEX('_Tablas Referencia'!H$2:H$10,I14+1))+IF(J14="",0,INDEX('_Tablas Referencia'!I$2:I$10,J14+1)))</f>
        <v/>
      </c>
      <c r="L14" s="13" t="str">
        <f aca="false">IF(K14="","",IFERROR(INDEX('_Tablas Referencia'!C$12:C$36,MATCH(K14,'_Tablas Referencia'!A$12:A$36,1)),""))</f>
        <v/>
      </c>
      <c r="M14" s="14" t="str">
        <f aca="false">IF(L14="","",IFERROR(INDEX('_Tablas Referencia'!D$12:D$36,MATCH(K14,'_Tablas Referencia'!A$12:A$36,1)),""))</f>
        <v/>
      </c>
    </row>
    <row r="15" customFormat="false" ht="15" hidden="false" customHeight="false" outlineLevel="0" collapsed="false">
      <c r="A15" s="7" t="s">
        <v>51</v>
      </c>
      <c r="B15" s="9"/>
      <c r="C15" s="9"/>
      <c r="D15" s="9"/>
      <c r="E15" s="9"/>
      <c r="F15" s="9"/>
      <c r="G15" s="9"/>
      <c r="H15" s="9"/>
      <c r="I15" s="9"/>
      <c r="J15" s="9"/>
      <c r="K15" s="13" t="str">
        <f aca="false">IF(B15="","",IF(C15="",0,INDEX('_Tablas Referencia'!B$2:B$10,C15+1))+IF(D15="",0,INDEX('_Tablas Referencia'!C$2:C$10,D15+1))+IF(E15="",0,INDEX('_Tablas Referencia'!D$2:D$10,E15+1))+IF(F15="",0,INDEX('_Tablas Referencia'!E$2:E$10,F15+1))+IF(G15="",0,INDEX('_Tablas Referencia'!F$2:F$10,G15+1))+IF(H15="",0,INDEX('_Tablas Referencia'!G$2:G$10,H15+1))+IF(I15="",0,INDEX('_Tablas Referencia'!H$2:H$10,I15+1))+IF(J15="",0,INDEX('_Tablas Referencia'!I$2:I$10,J15+1)))</f>
        <v/>
      </c>
      <c r="L15" s="13" t="str">
        <f aca="false">IF(K15="","",IFERROR(INDEX('_Tablas Referencia'!C$12:C$36,MATCH(K15,'_Tablas Referencia'!A$12:A$36,1)),""))</f>
        <v/>
      </c>
      <c r="M15" s="14" t="str">
        <f aca="false">IF(L15="","",IFERROR(INDEX('_Tablas Referencia'!D$12:D$36,MATCH(K15,'_Tablas Referencia'!A$12:A$36,1)),""))</f>
        <v/>
      </c>
    </row>
    <row r="16" customFormat="false" ht="15" hidden="false" customHeight="false" outlineLevel="0" collapsed="false">
      <c r="A16" s="7" t="s">
        <v>52</v>
      </c>
      <c r="B16" s="9"/>
      <c r="C16" s="9"/>
      <c r="D16" s="9"/>
      <c r="E16" s="9"/>
      <c r="F16" s="9"/>
      <c r="G16" s="9"/>
      <c r="H16" s="9"/>
      <c r="I16" s="9"/>
      <c r="J16" s="9"/>
      <c r="K16" s="13" t="str">
        <f aca="false">IF(B16="","",IF(C16="",0,INDEX('_Tablas Referencia'!B$2:B$10,C16+1))+IF(D16="",0,INDEX('_Tablas Referencia'!C$2:C$10,D16+1))+IF(E16="",0,INDEX('_Tablas Referencia'!D$2:D$10,E16+1))+IF(F16="",0,INDEX('_Tablas Referencia'!E$2:E$10,F16+1))+IF(G16="",0,INDEX('_Tablas Referencia'!F$2:F$10,G16+1))+IF(H16="",0,INDEX('_Tablas Referencia'!G$2:G$10,H16+1))+IF(I16="",0,INDEX('_Tablas Referencia'!H$2:H$10,I16+1))+IF(J16="",0,INDEX('_Tablas Referencia'!I$2:I$10,J16+1)))</f>
        <v/>
      </c>
      <c r="L16" s="13" t="str">
        <f aca="false">IF(K16="","",IFERROR(INDEX('_Tablas Referencia'!C$12:C$36,MATCH(K16,'_Tablas Referencia'!A$12:A$36,1)),""))</f>
        <v/>
      </c>
      <c r="M16" s="14" t="str">
        <f aca="false">IF(L16="","",IFERROR(INDEX('_Tablas Referencia'!D$12:D$36,MATCH(K16,'_Tablas Referencia'!A$12:A$36,1)),""))</f>
        <v/>
      </c>
    </row>
    <row r="17" customFormat="false" ht="15" hidden="false" customHeight="false" outlineLevel="0" collapsed="false">
      <c r="A17" s="7" t="s">
        <v>53</v>
      </c>
      <c r="B17" s="9"/>
      <c r="C17" s="9"/>
      <c r="D17" s="9"/>
      <c r="E17" s="9"/>
      <c r="F17" s="9"/>
      <c r="G17" s="9"/>
      <c r="H17" s="9"/>
      <c r="I17" s="9"/>
      <c r="J17" s="9"/>
      <c r="K17" s="13" t="str">
        <f aca="false">IF(B17="","",IF(C17="",0,INDEX('_Tablas Referencia'!B$2:B$10,C17+1))+IF(D17="",0,INDEX('_Tablas Referencia'!C$2:C$10,D17+1))+IF(E17="",0,INDEX('_Tablas Referencia'!D$2:D$10,E17+1))+IF(F17="",0,INDEX('_Tablas Referencia'!E$2:E$10,F17+1))+IF(G17="",0,INDEX('_Tablas Referencia'!F$2:F$10,G17+1))+IF(H17="",0,INDEX('_Tablas Referencia'!G$2:G$10,H17+1))+IF(I17="",0,INDEX('_Tablas Referencia'!H$2:H$10,I17+1))+IF(J17="",0,INDEX('_Tablas Referencia'!I$2:I$10,J17+1)))</f>
        <v/>
      </c>
      <c r="L17" s="13" t="str">
        <f aca="false">IF(K17="","",IFERROR(INDEX('_Tablas Referencia'!C$12:C$36,MATCH(K17,'_Tablas Referencia'!A$12:A$36,1)),""))</f>
        <v/>
      </c>
      <c r="M17" s="14" t="str">
        <f aca="false">IF(L17="","",IFERROR(INDEX('_Tablas Referencia'!D$12:D$36,MATCH(K17,'_Tablas Referencia'!A$12:A$36,1)),""))</f>
        <v/>
      </c>
    </row>
    <row r="18" customFormat="false" ht="15" hidden="false" customHeight="false" outlineLevel="0" collapsed="false">
      <c r="A18" s="7" t="s">
        <v>54</v>
      </c>
      <c r="B18" s="9"/>
      <c r="C18" s="9"/>
      <c r="D18" s="9"/>
      <c r="E18" s="9"/>
      <c r="F18" s="9"/>
      <c r="G18" s="9"/>
      <c r="H18" s="9"/>
      <c r="I18" s="9"/>
      <c r="J18" s="9"/>
      <c r="K18" s="13" t="str">
        <f aca="false">IF(B18="","",IF(C18="",0,INDEX('_Tablas Referencia'!B$2:B$10,C18+1))+IF(D18="",0,INDEX('_Tablas Referencia'!C$2:C$10,D18+1))+IF(E18="",0,INDEX('_Tablas Referencia'!D$2:D$10,E18+1))+IF(F18="",0,INDEX('_Tablas Referencia'!E$2:E$10,F18+1))+IF(G18="",0,INDEX('_Tablas Referencia'!F$2:F$10,G18+1))+IF(H18="",0,INDEX('_Tablas Referencia'!G$2:G$10,H18+1))+IF(I18="",0,INDEX('_Tablas Referencia'!H$2:H$10,I18+1))+IF(J18="",0,INDEX('_Tablas Referencia'!I$2:I$10,J18+1)))</f>
        <v/>
      </c>
      <c r="L18" s="13" t="str">
        <f aca="false">IF(K18="","",IFERROR(INDEX('_Tablas Referencia'!C$12:C$36,MATCH(K18,'_Tablas Referencia'!A$12:A$36,1)),""))</f>
        <v/>
      </c>
      <c r="M18" s="14" t="str">
        <f aca="false">IF(L18="","",IFERROR(INDEX('_Tablas Referencia'!D$12:D$36,MATCH(K18,'_Tablas Referencia'!A$12:A$36,1)),""))</f>
        <v/>
      </c>
    </row>
    <row r="19" customFormat="false" ht="15" hidden="false" customHeight="false" outlineLevel="0" collapsed="false">
      <c r="A19" s="7" t="s">
        <v>55</v>
      </c>
      <c r="B19" s="9"/>
      <c r="C19" s="9"/>
      <c r="D19" s="9"/>
      <c r="E19" s="9"/>
      <c r="F19" s="9"/>
      <c r="G19" s="9"/>
      <c r="H19" s="9"/>
      <c r="I19" s="9"/>
      <c r="J19" s="9"/>
      <c r="K19" s="13" t="str">
        <f aca="false">IF(B19="","",IF(C19="",0,INDEX('_Tablas Referencia'!B$2:B$10,C19+1))+IF(D19="",0,INDEX('_Tablas Referencia'!C$2:C$10,D19+1))+IF(E19="",0,INDEX('_Tablas Referencia'!D$2:D$10,E19+1))+IF(F19="",0,INDEX('_Tablas Referencia'!E$2:E$10,F19+1))+IF(G19="",0,INDEX('_Tablas Referencia'!F$2:F$10,G19+1))+IF(H19="",0,INDEX('_Tablas Referencia'!G$2:G$10,H19+1))+IF(I19="",0,INDEX('_Tablas Referencia'!H$2:H$10,I19+1))+IF(J19="",0,INDEX('_Tablas Referencia'!I$2:I$10,J19+1)))</f>
        <v/>
      </c>
      <c r="L19" s="13" t="str">
        <f aca="false">IF(K19="","",IFERROR(INDEX('_Tablas Referencia'!C$12:C$36,MATCH(K19,'_Tablas Referencia'!A$12:A$36,1)),""))</f>
        <v/>
      </c>
      <c r="M19" s="14" t="str">
        <f aca="false">IF(L19="","",IFERROR(INDEX('_Tablas Referencia'!D$12:D$36,MATCH(K19,'_Tablas Referencia'!A$12:A$36,1)),""))</f>
        <v/>
      </c>
    </row>
    <row r="20" customFormat="false" ht="15" hidden="false" customHeight="false" outlineLevel="0" collapsed="false">
      <c r="A20" s="7" t="s">
        <v>56</v>
      </c>
      <c r="B20" s="9"/>
      <c r="C20" s="9"/>
      <c r="D20" s="9"/>
      <c r="E20" s="9"/>
      <c r="F20" s="9"/>
      <c r="G20" s="9"/>
      <c r="H20" s="9"/>
      <c r="I20" s="9"/>
      <c r="J20" s="9"/>
      <c r="K20" s="13" t="str">
        <f aca="false">IF(B20="","",IF(C20="",0,INDEX('_Tablas Referencia'!B$2:B$10,C20+1))+IF(D20="",0,INDEX('_Tablas Referencia'!C$2:C$10,D20+1))+IF(E20="",0,INDEX('_Tablas Referencia'!D$2:D$10,E20+1))+IF(F20="",0,INDEX('_Tablas Referencia'!E$2:E$10,F20+1))+IF(G20="",0,INDEX('_Tablas Referencia'!F$2:F$10,G20+1))+IF(H20="",0,INDEX('_Tablas Referencia'!G$2:G$10,H20+1))+IF(I20="",0,INDEX('_Tablas Referencia'!H$2:H$10,I20+1))+IF(J20="",0,INDEX('_Tablas Referencia'!I$2:I$10,J20+1)))</f>
        <v/>
      </c>
      <c r="L20" s="13" t="str">
        <f aca="false">IF(K20="","",IFERROR(INDEX('_Tablas Referencia'!C$12:C$36,MATCH(K20,'_Tablas Referencia'!A$12:A$36,1)),""))</f>
        <v/>
      </c>
      <c r="M20" s="14" t="str">
        <f aca="false">IF(L20="","",IFERROR(INDEX('_Tablas Referencia'!D$12:D$36,MATCH(K20,'_Tablas Referencia'!A$12:A$36,1)),""))</f>
        <v/>
      </c>
    </row>
    <row r="21" customFormat="false" ht="15" hidden="false" customHeight="false" outlineLevel="0" collapsed="false">
      <c r="A21" s="7" t="s">
        <v>57</v>
      </c>
      <c r="B21" s="9"/>
      <c r="C21" s="9"/>
      <c r="D21" s="9"/>
      <c r="E21" s="9"/>
      <c r="F21" s="9"/>
      <c r="G21" s="9"/>
      <c r="H21" s="9"/>
      <c r="I21" s="9"/>
      <c r="J21" s="9"/>
      <c r="K21" s="13" t="str">
        <f aca="false">IF(B21="","",IF(C21="",0,INDEX('_Tablas Referencia'!B$2:B$10,C21+1))+IF(D21="",0,INDEX('_Tablas Referencia'!C$2:C$10,D21+1))+IF(E21="",0,INDEX('_Tablas Referencia'!D$2:D$10,E21+1))+IF(F21="",0,INDEX('_Tablas Referencia'!E$2:E$10,F21+1))+IF(G21="",0,INDEX('_Tablas Referencia'!F$2:F$10,G21+1))+IF(H21="",0,INDEX('_Tablas Referencia'!G$2:G$10,H21+1))+IF(I21="",0,INDEX('_Tablas Referencia'!H$2:H$10,I21+1))+IF(J21="",0,INDEX('_Tablas Referencia'!I$2:I$10,J21+1)))</f>
        <v/>
      </c>
      <c r="L21" s="13" t="str">
        <f aca="false">IF(K21="","",IFERROR(INDEX('_Tablas Referencia'!C$12:C$36,MATCH(K21,'_Tablas Referencia'!A$12:A$36,1)),""))</f>
        <v/>
      </c>
      <c r="M21" s="14" t="str">
        <f aca="false">IF(L21="","",IFERROR(INDEX('_Tablas Referencia'!D$12:D$36,MATCH(K21,'_Tablas Referencia'!A$12:A$36,1)),""))</f>
        <v/>
      </c>
    </row>
    <row r="22" customFormat="false" ht="15" hidden="false" customHeight="false" outlineLevel="0" collapsed="false">
      <c r="A22" s="7" t="s">
        <v>58</v>
      </c>
      <c r="B22" s="9"/>
      <c r="C22" s="9"/>
      <c r="D22" s="9"/>
      <c r="E22" s="9"/>
      <c r="F22" s="9"/>
      <c r="G22" s="9"/>
      <c r="H22" s="9"/>
      <c r="I22" s="9"/>
      <c r="J22" s="9"/>
      <c r="K22" s="13" t="str">
        <f aca="false">IF(B22="","",IF(C22="",0,INDEX('_Tablas Referencia'!B$2:B$10,C22+1))+IF(D22="",0,INDEX('_Tablas Referencia'!C$2:C$10,D22+1))+IF(E22="",0,INDEX('_Tablas Referencia'!D$2:D$10,E22+1))+IF(F22="",0,INDEX('_Tablas Referencia'!E$2:E$10,F22+1))+IF(G22="",0,INDEX('_Tablas Referencia'!F$2:F$10,G22+1))+IF(H22="",0,INDEX('_Tablas Referencia'!G$2:G$10,H22+1))+IF(I22="",0,INDEX('_Tablas Referencia'!H$2:H$10,I22+1))+IF(J22="",0,INDEX('_Tablas Referencia'!I$2:I$10,J22+1)))</f>
        <v/>
      </c>
      <c r="L22" s="13" t="str">
        <f aca="false">IF(K22="","",IFERROR(INDEX('_Tablas Referencia'!C$12:C$36,MATCH(K22,'_Tablas Referencia'!A$12:A$36,1)),""))</f>
        <v/>
      </c>
      <c r="M22" s="14" t="str">
        <f aca="false">IF(L22="","",IFERROR(INDEX('_Tablas Referencia'!D$12:D$36,MATCH(K22,'_Tablas Referencia'!A$12:A$36,1)),""))</f>
        <v/>
      </c>
    </row>
    <row r="23" customFormat="false" ht="15" hidden="false" customHeight="false" outlineLevel="0" collapsed="false">
      <c r="A23" s="7" t="s">
        <v>59</v>
      </c>
      <c r="B23" s="9"/>
      <c r="C23" s="9"/>
      <c r="D23" s="9"/>
      <c r="E23" s="9"/>
      <c r="F23" s="9"/>
      <c r="G23" s="9"/>
      <c r="H23" s="9"/>
      <c r="I23" s="9"/>
      <c r="J23" s="9"/>
      <c r="K23" s="13" t="str">
        <f aca="false">IF(B23="","",IF(C23="",0,INDEX('_Tablas Referencia'!B$2:B$10,C23+1))+IF(D23="",0,INDEX('_Tablas Referencia'!C$2:C$10,D23+1))+IF(E23="",0,INDEX('_Tablas Referencia'!D$2:D$10,E23+1))+IF(F23="",0,INDEX('_Tablas Referencia'!E$2:E$10,F23+1))+IF(G23="",0,INDEX('_Tablas Referencia'!F$2:F$10,G23+1))+IF(H23="",0,INDEX('_Tablas Referencia'!G$2:G$10,H23+1))+IF(I23="",0,INDEX('_Tablas Referencia'!H$2:H$10,I23+1))+IF(J23="",0,INDEX('_Tablas Referencia'!I$2:I$10,J23+1)))</f>
        <v/>
      </c>
      <c r="L23" s="13" t="str">
        <f aca="false">IF(K23="","",IFERROR(INDEX('_Tablas Referencia'!C$12:C$36,MATCH(K23,'_Tablas Referencia'!A$12:A$36,1)),""))</f>
        <v/>
      </c>
      <c r="M23" s="14" t="str">
        <f aca="false">IF(L23="","",IFERROR(INDEX('_Tablas Referencia'!D$12:D$36,MATCH(K23,'_Tablas Referencia'!A$12:A$36,1)),""))</f>
        <v/>
      </c>
    </row>
    <row r="24" customFormat="false" ht="15" hidden="false" customHeight="false" outlineLevel="0" collapsed="false">
      <c r="A24" s="7" t="s">
        <v>60</v>
      </c>
      <c r="B24" s="9"/>
      <c r="C24" s="9"/>
      <c r="D24" s="9"/>
      <c r="E24" s="9"/>
      <c r="F24" s="9"/>
      <c r="G24" s="9"/>
      <c r="H24" s="9"/>
      <c r="I24" s="9"/>
      <c r="J24" s="9"/>
      <c r="K24" s="13" t="str">
        <f aca="false">IF(B24="","",IF(C24="",0,INDEX('_Tablas Referencia'!B$2:B$10,C24+1))+IF(D24="",0,INDEX('_Tablas Referencia'!C$2:C$10,D24+1))+IF(E24="",0,INDEX('_Tablas Referencia'!D$2:D$10,E24+1))+IF(F24="",0,INDEX('_Tablas Referencia'!E$2:E$10,F24+1))+IF(G24="",0,INDEX('_Tablas Referencia'!F$2:F$10,G24+1))+IF(H24="",0,INDEX('_Tablas Referencia'!G$2:G$10,H24+1))+IF(I24="",0,INDEX('_Tablas Referencia'!H$2:H$10,I24+1))+IF(J24="",0,INDEX('_Tablas Referencia'!I$2:I$10,J24+1)))</f>
        <v/>
      </c>
      <c r="L24" s="13" t="str">
        <f aca="false">IF(K24="","",IFERROR(INDEX('_Tablas Referencia'!C$12:C$36,MATCH(K24,'_Tablas Referencia'!A$12:A$36,1)),""))</f>
        <v/>
      </c>
      <c r="M24" s="14" t="str">
        <f aca="false">IF(L24="","",IFERROR(INDEX('_Tablas Referencia'!D$12:D$36,MATCH(K24,'_Tablas Referencia'!A$12:A$36,1)),""))</f>
        <v/>
      </c>
    </row>
    <row r="25" customFormat="false" ht="15" hidden="false" customHeight="false" outlineLevel="0" collapsed="false">
      <c r="A25" s="7" t="s">
        <v>61</v>
      </c>
      <c r="B25" s="9"/>
      <c r="C25" s="9"/>
      <c r="D25" s="9"/>
      <c r="E25" s="9"/>
      <c r="F25" s="9"/>
      <c r="G25" s="9"/>
      <c r="H25" s="9"/>
      <c r="I25" s="9"/>
      <c r="J25" s="9"/>
      <c r="K25" s="13" t="str">
        <f aca="false">IF(B25="","",IF(C25="",0,INDEX('_Tablas Referencia'!B$2:B$10,C25+1))+IF(D25="",0,INDEX('_Tablas Referencia'!C$2:C$10,D25+1))+IF(E25="",0,INDEX('_Tablas Referencia'!D$2:D$10,E25+1))+IF(F25="",0,INDEX('_Tablas Referencia'!E$2:E$10,F25+1))+IF(G25="",0,INDEX('_Tablas Referencia'!F$2:F$10,G25+1))+IF(H25="",0,INDEX('_Tablas Referencia'!G$2:G$10,H25+1))+IF(I25="",0,INDEX('_Tablas Referencia'!H$2:H$10,I25+1))+IF(J25="",0,INDEX('_Tablas Referencia'!I$2:I$10,J25+1)))</f>
        <v/>
      </c>
      <c r="L25" s="13" t="str">
        <f aca="false">IF(K25="","",IFERROR(INDEX('_Tablas Referencia'!C$12:C$36,MATCH(K25,'_Tablas Referencia'!A$12:A$36,1)),""))</f>
        <v/>
      </c>
      <c r="M25" s="14" t="str">
        <f aca="false">IF(L25="","",IFERROR(INDEX('_Tablas Referencia'!D$12:D$36,MATCH(K25,'_Tablas Referencia'!A$12:A$36,1)),""))</f>
        <v/>
      </c>
    </row>
    <row r="26" customFormat="false" ht="15" hidden="false" customHeight="false" outlineLevel="0" collapsed="false">
      <c r="A26" s="7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13" t="str">
        <f aca="false">IF(B26="","",IF(C26="",0,INDEX('_Tablas Referencia'!B$2:B$10,C26+1))+IF(D26="",0,INDEX('_Tablas Referencia'!C$2:C$10,D26+1))+IF(E26="",0,INDEX('_Tablas Referencia'!D$2:D$10,E26+1))+IF(F26="",0,INDEX('_Tablas Referencia'!E$2:E$10,F26+1))+IF(G26="",0,INDEX('_Tablas Referencia'!F$2:F$10,G26+1))+IF(H26="",0,INDEX('_Tablas Referencia'!G$2:G$10,H26+1))+IF(I26="",0,INDEX('_Tablas Referencia'!H$2:H$10,I26+1))+IF(J26="",0,INDEX('_Tablas Referencia'!I$2:I$10,J26+1)))</f>
        <v/>
      </c>
      <c r="L26" s="13" t="str">
        <f aca="false">IF(K26="","",IFERROR(INDEX('_Tablas Referencia'!C$12:C$36,MATCH(K26,'_Tablas Referencia'!A$12:A$36,1)),""))</f>
        <v/>
      </c>
      <c r="M26" s="14" t="str">
        <f aca="false">IF(L26="","",IFERROR(INDEX('_Tablas Referencia'!D$12:D$36,MATCH(K26,'_Tablas Referencia'!A$12:A$36,1)),""))</f>
        <v/>
      </c>
    </row>
    <row r="27" customFormat="false" ht="15" hidden="false" customHeight="false" outlineLevel="0" collapsed="false">
      <c r="A27" s="7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13" t="str">
        <f aca="false">IF(B27="","",IF(C27="",0,INDEX('_Tablas Referencia'!B$2:B$10,C27+1))+IF(D27="",0,INDEX('_Tablas Referencia'!C$2:C$10,D27+1))+IF(E27="",0,INDEX('_Tablas Referencia'!D$2:D$10,E27+1))+IF(F27="",0,INDEX('_Tablas Referencia'!E$2:E$10,F27+1))+IF(G27="",0,INDEX('_Tablas Referencia'!F$2:F$10,G27+1))+IF(H27="",0,INDEX('_Tablas Referencia'!G$2:G$10,H27+1))+IF(I27="",0,INDEX('_Tablas Referencia'!H$2:H$10,I27+1))+IF(J27="",0,INDEX('_Tablas Referencia'!I$2:I$10,J27+1)))</f>
        <v/>
      </c>
      <c r="L27" s="13" t="str">
        <f aca="false">IF(K27="","",IFERROR(INDEX('_Tablas Referencia'!C$12:C$36,MATCH(K27,'_Tablas Referencia'!A$12:A$36,1)),""))</f>
        <v/>
      </c>
      <c r="M27" s="14" t="str">
        <f aca="false">IF(L27="","",IFERROR(INDEX('_Tablas Referencia'!D$12:D$36,MATCH(K27,'_Tablas Referencia'!A$12:A$36,1)),""))</f>
        <v/>
      </c>
    </row>
    <row r="28" customFormat="false" ht="15" hidden="false" customHeight="false" outlineLevel="0" collapsed="false">
      <c r="A28" s="7" t="s">
        <v>64</v>
      </c>
      <c r="B28" s="9"/>
      <c r="C28" s="9"/>
      <c r="D28" s="9"/>
      <c r="E28" s="9"/>
      <c r="F28" s="9"/>
      <c r="G28" s="9"/>
      <c r="H28" s="9"/>
      <c r="I28" s="9"/>
      <c r="J28" s="9"/>
      <c r="K28" s="13" t="str">
        <f aca="false">IF(B28="","",IF(C28="",0,INDEX('_Tablas Referencia'!B$2:B$10,C28+1))+IF(D28="",0,INDEX('_Tablas Referencia'!C$2:C$10,D28+1))+IF(E28="",0,INDEX('_Tablas Referencia'!D$2:D$10,E28+1))+IF(F28="",0,INDEX('_Tablas Referencia'!E$2:E$10,F28+1))+IF(G28="",0,INDEX('_Tablas Referencia'!F$2:F$10,G28+1))+IF(H28="",0,INDEX('_Tablas Referencia'!G$2:G$10,H28+1))+IF(I28="",0,INDEX('_Tablas Referencia'!H$2:H$10,I28+1))+IF(J28="",0,INDEX('_Tablas Referencia'!I$2:I$10,J28+1)))</f>
        <v/>
      </c>
      <c r="L28" s="13" t="str">
        <f aca="false">IF(K28="","",IFERROR(INDEX('_Tablas Referencia'!C$12:C$36,MATCH(K28,'_Tablas Referencia'!A$12:A$36,1)),""))</f>
        <v/>
      </c>
      <c r="M28" s="14" t="str">
        <f aca="false">IF(L28="","",IFERROR(INDEX('_Tablas Referencia'!D$12:D$36,MATCH(K28,'_Tablas Referencia'!A$12:A$36,1)),""))</f>
        <v/>
      </c>
    </row>
    <row r="29" customFormat="false" ht="15" hidden="false" customHeight="false" outlineLevel="0" collapsed="false">
      <c r="A29" s="7" t="s">
        <v>65</v>
      </c>
      <c r="B29" s="9"/>
      <c r="C29" s="9"/>
      <c r="D29" s="9"/>
      <c r="E29" s="9"/>
      <c r="F29" s="9"/>
      <c r="G29" s="9"/>
      <c r="H29" s="9"/>
      <c r="I29" s="9"/>
      <c r="J29" s="9"/>
      <c r="K29" s="13" t="str">
        <f aca="false">IF(B29="","",IF(C29="",0,INDEX('_Tablas Referencia'!B$2:B$10,C29+1))+IF(D29="",0,INDEX('_Tablas Referencia'!C$2:C$10,D29+1))+IF(E29="",0,INDEX('_Tablas Referencia'!D$2:D$10,E29+1))+IF(F29="",0,INDEX('_Tablas Referencia'!E$2:E$10,F29+1))+IF(G29="",0,INDEX('_Tablas Referencia'!F$2:F$10,G29+1))+IF(H29="",0,INDEX('_Tablas Referencia'!G$2:G$10,H29+1))+IF(I29="",0,INDEX('_Tablas Referencia'!H$2:H$10,I29+1))+IF(J29="",0,INDEX('_Tablas Referencia'!I$2:I$10,J29+1)))</f>
        <v/>
      </c>
      <c r="L29" s="13" t="str">
        <f aca="false">IF(K29="","",IFERROR(INDEX('_Tablas Referencia'!C$12:C$36,MATCH(K29,'_Tablas Referencia'!A$12:A$36,1)),""))</f>
        <v/>
      </c>
      <c r="M29" s="14" t="str">
        <f aca="false">IF(L29="","",IFERROR(INDEX('_Tablas Referencia'!D$12:D$36,MATCH(K29,'_Tablas Referencia'!A$12:A$36,1)),""))</f>
        <v/>
      </c>
    </row>
    <row r="30" customFormat="false" ht="15" hidden="false" customHeight="false" outlineLevel="0" collapsed="false">
      <c r="A30" s="7" t="s">
        <v>66</v>
      </c>
      <c r="B30" s="9"/>
      <c r="C30" s="9"/>
      <c r="D30" s="9"/>
      <c r="E30" s="9"/>
      <c r="F30" s="9"/>
      <c r="G30" s="9"/>
      <c r="H30" s="9"/>
      <c r="I30" s="9"/>
      <c r="J30" s="9"/>
      <c r="K30" s="13" t="str">
        <f aca="false">IF(B30="","",IF(C30="",0,INDEX('_Tablas Referencia'!B$2:B$10,C30+1))+IF(D30="",0,INDEX('_Tablas Referencia'!C$2:C$10,D30+1))+IF(E30="",0,INDEX('_Tablas Referencia'!D$2:D$10,E30+1))+IF(F30="",0,INDEX('_Tablas Referencia'!E$2:E$10,F30+1))+IF(G30="",0,INDEX('_Tablas Referencia'!F$2:F$10,G30+1))+IF(H30="",0,INDEX('_Tablas Referencia'!G$2:G$10,H30+1))+IF(I30="",0,INDEX('_Tablas Referencia'!H$2:H$10,I30+1))+IF(J30="",0,INDEX('_Tablas Referencia'!I$2:I$10,J30+1)))</f>
        <v/>
      </c>
      <c r="L30" s="13" t="str">
        <f aca="false">IF(K30="","",IFERROR(INDEX('_Tablas Referencia'!C$12:C$36,MATCH(K30,'_Tablas Referencia'!A$12:A$36,1)),""))</f>
        <v/>
      </c>
      <c r="M30" s="14" t="str">
        <f aca="false">IF(L30="","",IFERROR(INDEX('_Tablas Referencia'!D$12:D$36,MATCH(K30,'_Tablas Referencia'!A$12:A$36,1)),""))</f>
        <v/>
      </c>
    </row>
    <row r="31" customFormat="false" ht="15" hidden="false" customHeight="false" outlineLevel="0" collapsed="false">
      <c r="A31" s="7" t="s">
        <v>67</v>
      </c>
      <c r="B31" s="9"/>
      <c r="C31" s="9"/>
      <c r="D31" s="9"/>
      <c r="E31" s="9"/>
      <c r="F31" s="9"/>
      <c r="G31" s="9"/>
      <c r="H31" s="9"/>
      <c r="I31" s="9"/>
      <c r="J31" s="9"/>
      <c r="K31" s="13" t="str">
        <f aca="false">IF(B31="","",IF(C31="",0,INDEX('_Tablas Referencia'!B$2:B$10,C31+1))+IF(D31="",0,INDEX('_Tablas Referencia'!C$2:C$10,D31+1))+IF(E31="",0,INDEX('_Tablas Referencia'!D$2:D$10,E31+1))+IF(F31="",0,INDEX('_Tablas Referencia'!E$2:E$10,F31+1))+IF(G31="",0,INDEX('_Tablas Referencia'!F$2:F$10,G31+1))+IF(H31="",0,INDEX('_Tablas Referencia'!G$2:G$10,H31+1))+IF(I31="",0,INDEX('_Tablas Referencia'!H$2:H$10,I31+1))+IF(J31="",0,INDEX('_Tablas Referencia'!I$2:I$10,J31+1)))</f>
        <v/>
      </c>
      <c r="L31" s="13" t="str">
        <f aca="false">IF(K31="","",IFERROR(INDEX('_Tablas Referencia'!C$12:C$36,MATCH(K31,'_Tablas Referencia'!A$12:A$36,1)),""))</f>
        <v/>
      </c>
      <c r="M31" s="14" t="str">
        <f aca="false">IF(L31="","",IFERROR(INDEX('_Tablas Referencia'!D$12:D$36,MATCH(K31,'_Tablas Referencia'!A$12:A$36,1)),""))</f>
        <v/>
      </c>
    </row>
    <row r="32" customFormat="false" ht="15" hidden="false" customHeight="false" outlineLevel="0" collapsed="false">
      <c r="A32" s="7" t="s">
        <v>68</v>
      </c>
      <c r="B32" s="9"/>
      <c r="C32" s="9"/>
      <c r="D32" s="9"/>
      <c r="E32" s="9"/>
      <c r="F32" s="9"/>
      <c r="G32" s="9"/>
      <c r="H32" s="9"/>
      <c r="I32" s="9"/>
      <c r="J32" s="9"/>
      <c r="K32" s="13" t="str">
        <f aca="false">IF(B32="","",IF(C32="",0,INDEX('_Tablas Referencia'!B$2:B$10,C32+1))+IF(D32="",0,INDEX('_Tablas Referencia'!C$2:C$10,D32+1))+IF(E32="",0,INDEX('_Tablas Referencia'!D$2:D$10,E32+1))+IF(F32="",0,INDEX('_Tablas Referencia'!E$2:E$10,F32+1))+IF(G32="",0,INDEX('_Tablas Referencia'!F$2:F$10,G32+1))+IF(H32="",0,INDEX('_Tablas Referencia'!G$2:G$10,H32+1))+IF(I32="",0,INDEX('_Tablas Referencia'!H$2:H$10,I32+1))+IF(J32="",0,INDEX('_Tablas Referencia'!I$2:I$10,J32+1)))</f>
        <v/>
      </c>
      <c r="L32" s="13" t="str">
        <f aca="false">IF(K32="","",IFERROR(INDEX('_Tablas Referencia'!C$12:C$36,MATCH(K32,'_Tablas Referencia'!A$12:A$36,1)),""))</f>
        <v/>
      </c>
      <c r="M32" s="14" t="str">
        <f aca="false">IF(L32="","",IFERROR(INDEX('_Tablas Referencia'!D$12:D$36,MATCH(K32,'_Tablas Referencia'!A$12:A$36,1)),""))</f>
        <v/>
      </c>
    </row>
    <row r="33" customFormat="false" ht="15" hidden="false" customHeight="false" outlineLevel="0" collapsed="false">
      <c r="A33" s="7" t="s">
        <v>69</v>
      </c>
      <c r="B33" s="9"/>
      <c r="C33" s="9"/>
      <c r="D33" s="9"/>
      <c r="E33" s="9"/>
      <c r="F33" s="9"/>
      <c r="G33" s="9"/>
      <c r="H33" s="9"/>
      <c r="I33" s="9"/>
      <c r="J33" s="9"/>
      <c r="K33" s="13" t="str">
        <f aca="false">IF(B33="","",IF(C33="",0,INDEX('_Tablas Referencia'!B$2:B$10,C33+1))+IF(D33="",0,INDEX('_Tablas Referencia'!C$2:C$10,D33+1))+IF(E33="",0,INDEX('_Tablas Referencia'!D$2:D$10,E33+1))+IF(F33="",0,INDEX('_Tablas Referencia'!E$2:E$10,F33+1))+IF(G33="",0,INDEX('_Tablas Referencia'!F$2:F$10,G33+1))+IF(H33="",0,INDEX('_Tablas Referencia'!G$2:G$10,H33+1))+IF(I33="",0,INDEX('_Tablas Referencia'!H$2:H$10,I33+1))+IF(J33="",0,INDEX('_Tablas Referencia'!I$2:I$10,J33+1)))</f>
        <v/>
      </c>
      <c r="L33" s="13" t="str">
        <f aca="false">IF(K33="","",IFERROR(INDEX('_Tablas Referencia'!C$12:C$36,MATCH(K33,'_Tablas Referencia'!A$12:A$36,1)),""))</f>
        <v/>
      </c>
      <c r="M33" s="14" t="str">
        <f aca="false">IF(L33="","",IFERROR(INDEX('_Tablas Referencia'!D$12:D$36,MATCH(K33,'_Tablas Referencia'!A$12:A$36,1)),""))</f>
        <v/>
      </c>
    </row>
    <row r="34" customFormat="false" ht="15" hidden="false" customHeight="false" outlineLevel="0" collapsed="false">
      <c r="A34" s="7" t="s">
        <v>70</v>
      </c>
      <c r="B34" s="9"/>
      <c r="C34" s="9"/>
      <c r="D34" s="9"/>
      <c r="E34" s="9"/>
      <c r="F34" s="9"/>
      <c r="G34" s="9"/>
      <c r="H34" s="9"/>
      <c r="I34" s="9"/>
      <c r="J34" s="9"/>
      <c r="K34" s="13" t="str">
        <f aca="false">IF(B34="","",IF(C34="",0,INDEX('_Tablas Referencia'!B$2:B$10,C34+1))+IF(D34="",0,INDEX('_Tablas Referencia'!C$2:C$10,D34+1))+IF(E34="",0,INDEX('_Tablas Referencia'!D$2:D$10,E34+1))+IF(F34="",0,INDEX('_Tablas Referencia'!E$2:E$10,F34+1))+IF(G34="",0,INDEX('_Tablas Referencia'!F$2:F$10,G34+1))+IF(H34="",0,INDEX('_Tablas Referencia'!G$2:G$10,H34+1))+IF(I34="",0,INDEX('_Tablas Referencia'!H$2:H$10,I34+1))+IF(J34="",0,INDEX('_Tablas Referencia'!I$2:I$10,J34+1)))</f>
        <v/>
      </c>
      <c r="L34" s="13" t="str">
        <f aca="false">IF(K34="","",IFERROR(INDEX('_Tablas Referencia'!C$12:C$36,MATCH(K34,'_Tablas Referencia'!A$12:A$36,1)),""))</f>
        <v/>
      </c>
      <c r="M34" s="14" t="str">
        <f aca="false">IF(L34="","",IFERROR(INDEX('_Tablas Referencia'!D$12:D$36,MATCH(K34,'_Tablas Referencia'!A$12:A$36,1)),""))</f>
        <v/>
      </c>
    </row>
    <row r="35" customFormat="false" ht="15" hidden="false" customHeight="false" outlineLevel="0" collapsed="false">
      <c r="A35" s="7" t="s">
        <v>71</v>
      </c>
      <c r="B35" s="9"/>
      <c r="C35" s="9"/>
      <c r="D35" s="9"/>
      <c r="E35" s="9"/>
      <c r="F35" s="9"/>
      <c r="G35" s="9"/>
      <c r="H35" s="9"/>
      <c r="I35" s="9"/>
      <c r="J35" s="9"/>
      <c r="K35" s="13" t="str">
        <f aca="false">IF(B35="","",IF(C35="",0,INDEX('_Tablas Referencia'!B$2:B$10,C35+1))+IF(D35="",0,INDEX('_Tablas Referencia'!C$2:C$10,D35+1))+IF(E35="",0,INDEX('_Tablas Referencia'!D$2:D$10,E35+1))+IF(F35="",0,INDEX('_Tablas Referencia'!E$2:E$10,F35+1))+IF(G35="",0,INDEX('_Tablas Referencia'!F$2:F$10,G35+1))+IF(H35="",0,INDEX('_Tablas Referencia'!G$2:G$10,H35+1))+IF(I35="",0,INDEX('_Tablas Referencia'!H$2:H$10,I35+1))+IF(J35="",0,INDEX('_Tablas Referencia'!I$2:I$10,J35+1)))</f>
        <v/>
      </c>
      <c r="L35" s="13" t="str">
        <f aca="false">IF(K35="","",IFERROR(INDEX('_Tablas Referencia'!C$12:C$36,MATCH(K35,'_Tablas Referencia'!A$12:A$36,1)),""))</f>
        <v/>
      </c>
      <c r="M35" s="14" t="str">
        <f aca="false">IF(L35="","",IFERROR(INDEX('_Tablas Referencia'!D$12:D$36,MATCH(K35,'_Tablas Referencia'!A$12:A$36,1)),""))</f>
        <v/>
      </c>
    </row>
    <row r="36" customFormat="false" ht="15" hidden="false" customHeight="false" outlineLevel="0" collapsed="false">
      <c r="A36" s="7" t="s">
        <v>72</v>
      </c>
      <c r="B36" s="9"/>
      <c r="C36" s="9"/>
      <c r="D36" s="9"/>
      <c r="E36" s="9"/>
      <c r="F36" s="9"/>
      <c r="G36" s="9"/>
      <c r="H36" s="9"/>
      <c r="I36" s="9"/>
      <c r="J36" s="9"/>
      <c r="K36" s="13" t="str">
        <f aca="false">IF(B36="","",IF(C36="",0,INDEX('_Tablas Referencia'!B$2:B$10,C36+1))+IF(D36="",0,INDEX('_Tablas Referencia'!C$2:C$10,D36+1))+IF(E36="",0,INDEX('_Tablas Referencia'!D$2:D$10,E36+1))+IF(F36="",0,INDEX('_Tablas Referencia'!E$2:E$10,F36+1))+IF(G36="",0,INDEX('_Tablas Referencia'!F$2:F$10,G36+1))+IF(H36="",0,INDEX('_Tablas Referencia'!G$2:G$10,H36+1))+IF(I36="",0,INDEX('_Tablas Referencia'!H$2:H$10,I36+1))+IF(J36="",0,INDEX('_Tablas Referencia'!I$2:I$10,J36+1)))</f>
        <v/>
      </c>
      <c r="L36" s="13" t="str">
        <f aca="false">IF(K36="","",IFERROR(INDEX('_Tablas Referencia'!C$12:C$36,MATCH(K36,'_Tablas Referencia'!A$12:A$36,1)),""))</f>
        <v/>
      </c>
      <c r="M36" s="14" t="str">
        <f aca="false">IF(L36="","",IFERROR(INDEX('_Tablas Referencia'!D$12:D$36,MATCH(K36,'_Tablas Referencia'!A$12:A$36,1)),""))</f>
        <v/>
      </c>
    </row>
    <row r="37" customFormat="false" ht="15" hidden="false" customHeight="false" outlineLevel="0" collapsed="false">
      <c r="A37" s="7" t="s">
        <v>73</v>
      </c>
      <c r="B37" s="9"/>
      <c r="C37" s="9"/>
      <c r="D37" s="9"/>
      <c r="E37" s="9"/>
      <c r="F37" s="9"/>
      <c r="G37" s="9"/>
      <c r="H37" s="9"/>
      <c r="I37" s="9"/>
      <c r="J37" s="9"/>
      <c r="K37" s="13" t="str">
        <f aca="false">IF(B37="","",IF(C37="",0,INDEX('_Tablas Referencia'!B$2:B$10,C37+1))+IF(D37="",0,INDEX('_Tablas Referencia'!C$2:C$10,D37+1))+IF(E37="",0,INDEX('_Tablas Referencia'!D$2:D$10,E37+1))+IF(F37="",0,INDEX('_Tablas Referencia'!E$2:E$10,F37+1))+IF(G37="",0,INDEX('_Tablas Referencia'!F$2:F$10,G37+1))+IF(H37="",0,INDEX('_Tablas Referencia'!G$2:G$10,H37+1))+IF(I37="",0,INDEX('_Tablas Referencia'!H$2:H$10,I37+1))+IF(J37="",0,INDEX('_Tablas Referencia'!I$2:I$10,J37+1)))</f>
        <v/>
      </c>
      <c r="L37" s="13" t="str">
        <f aca="false">IF(K37="","",IFERROR(INDEX('_Tablas Referencia'!C$12:C$36,MATCH(K37,'_Tablas Referencia'!A$12:A$36,1)),""))</f>
        <v/>
      </c>
      <c r="M37" s="14" t="str">
        <f aca="false">IF(L37="","",IFERROR(INDEX('_Tablas Referencia'!D$12:D$36,MATCH(K37,'_Tablas Referencia'!A$12:A$36,1)),""))</f>
        <v/>
      </c>
    </row>
    <row r="38" customFormat="false" ht="15" hidden="false" customHeight="false" outlineLevel="0" collapsed="false">
      <c r="A38" s="7" t="s">
        <v>74</v>
      </c>
      <c r="B38" s="9"/>
      <c r="C38" s="9"/>
      <c r="D38" s="9"/>
      <c r="E38" s="9"/>
      <c r="F38" s="9"/>
      <c r="G38" s="9"/>
      <c r="H38" s="9"/>
      <c r="I38" s="9"/>
      <c r="J38" s="9"/>
      <c r="K38" s="13" t="str">
        <f aca="false">IF(B38="","",IF(C38="",0,INDEX('_Tablas Referencia'!B$2:B$10,C38+1))+IF(D38="",0,INDEX('_Tablas Referencia'!C$2:C$10,D38+1))+IF(E38="",0,INDEX('_Tablas Referencia'!D$2:D$10,E38+1))+IF(F38="",0,INDEX('_Tablas Referencia'!E$2:E$10,F38+1))+IF(G38="",0,INDEX('_Tablas Referencia'!F$2:F$10,G38+1))+IF(H38="",0,INDEX('_Tablas Referencia'!G$2:G$10,H38+1))+IF(I38="",0,INDEX('_Tablas Referencia'!H$2:H$10,I38+1))+IF(J38="",0,INDEX('_Tablas Referencia'!I$2:I$10,J38+1)))</f>
        <v/>
      </c>
      <c r="L38" s="13" t="str">
        <f aca="false">IF(K38="","",IFERROR(INDEX('_Tablas Referencia'!C$12:C$36,MATCH(K38,'_Tablas Referencia'!A$12:A$36,1)),""))</f>
        <v/>
      </c>
      <c r="M38" s="14" t="str">
        <f aca="false">IF(L38="","",IFERROR(INDEX('_Tablas Referencia'!D$12:D$36,MATCH(K38,'_Tablas Referencia'!A$12:A$36,1)),""))</f>
        <v/>
      </c>
    </row>
    <row r="39" customFormat="false" ht="15" hidden="false" customHeight="false" outlineLevel="0" collapsed="false">
      <c r="A39" s="7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13" t="str">
        <f aca="false">IF(B39="","",IF(C39="",0,INDEX('_Tablas Referencia'!B$2:B$10,C39+1))+IF(D39="",0,INDEX('_Tablas Referencia'!C$2:C$10,D39+1))+IF(E39="",0,INDEX('_Tablas Referencia'!D$2:D$10,E39+1))+IF(F39="",0,INDEX('_Tablas Referencia'!E$2:E$10,F39+1))+IF(G39="",0,INDEX('_Tablas Referencia'!F$2:F$10,G39+1))+IF(H39="",0,INDEX('_Tablas Referencia'!G$2:G$10,H39+1))+IF(I39="",0,INDEX('_Tablas Referencia'!H$2:H$10,I39+1))+IF(J39="",0,INDEX('_Tablas Referencia'!I$2:I$10,J39+1)))</f>
        <v/>
      </c>
      <c r="L39" s="13" t="str">
        <f aca="false">IF(K39="","",IFERROR(INDEX('_Tablas Referencia'!C$12:C$36,MATCH(K39,'_Tablas Referencia'!A$12:A$36,1)),""))</f>
        <v/>
      </c>
      <c r="M39" s="14" t="str">
        <f aca="false">IF(L39="","",IFERROR(INDEX('_Tablas Referencia'!D$12:D$36,MATCH(K39,'_Tablas Referencia'!A$12:A$36,1)),""))</f>
        <v/>
      </c>
    </row>
    <row r="40" customFormat="false" ht="15" hidden="false" customHeight="false" outlineLevel="0" collapsed="false">
      <c r="A40" s="7" t="s">
        <v>76</v>
      </c>
      <c r="B40" s="9"/>
      <c r="C40" s="9"/>
      <c r="D40" s="9"/>
      <c r="E40" s="9"/>
      <c r="F40" s="9"/>
      <c r="G40" s="9"/>
      <c r="H40" s="9"/>
      <c r="I40" s="9"/>
      <c r="J40" s="9"/>
      <c r="K40" s="13" t="str">
        <f aca="false">IF(B40="","",IF(C40="",0,INDEX('_Tablas Referencia'!B$2:B$10,C40+1))+IF(D40="",0,INDEX('_Tablas Referencia'!C$2:C$10,D40+1))+IF(E40="",0,INDEX('_Tablas Referencia'!D$2:D$10,E40+1))+IF(F40="",0,INDEX('_Tablas Referencia'!E$2:E$10,F40+1))+IF(G40="",0,INDEX('_Tablas Referencia'!F$2:F$10,G40+1))+IF(H40="",0,INDEX('_Tablas Referencia'!G$2:G$10,H40+1))+IF(I40="",0,INDEX('_Tablas Referencia'!H$2:H$10,I40+1))+IF(J40="",0,INDEX('_Tablas Referencia'!I$2:I$10,J40+1)))</f>
        <v/>
      </c>
      <c r="L40" s="13" t="str">
        <f aca="false">IF(K40="","",IFERROR(INDEX('_Tablas Referencia'!C$12:C$36,MATCH(K40,'_Tablas Referencia'!A$12:A$36,1)),""))</f>
        <v/>
      </c>
      <c r="M40" s="14" t="str">
        <f aca="false">IF(L40="","",IFERROR(INDEX('_Tablas Referencia'!D$12:D$36,MATCH(K40,'_Tablas Referencia'!A$12:A$36,1)),""))</f>
        <v/>
      </c>
    </row>
    <row r="41" customFormat="false" ht="15" hidden="false" customHeight="false" outlineLevel="0" collapsed="false">
      <c r="A41" s="7" t="s">
        <v>77</v>
      </c>
      <c r="B41" s="9"/>
      <c r="C41" s="9"/>
      <c r="D41" s="9"/>
      <c r="E41" s="9"/>
      <c r="F41" s="9"/>
      <c r="G41" s="9"/>
      <c r="H41" s="9"/>
      <c r="I41" s="9"/>
      <c r="J41" s="9"/>
      <c r="K41" s="13" t="str">
        <f aca="false">IF(B41="","",IF(C41="",0,INDEX('_Tablas Referencia'!B$2:B$10,C41+1))+IF(D41="",0,INDEX('_Tablas Referencia'!C$2:C$10,D41+1))+IF(E41="",0,INDEX('_Tablas Referencia'!D$2:D$10,E41+1))+IF(F41="",0,INDEX('_Tablas Referencia'!E$2:E$10,F41+1))+IF(G41="",0,INDEX('_Tablas Referencia'!F$2:F$10,G41+1))+IF(H41="",0,INDEX('_Tablas Referencia'!G$2:G$10,H41+1))+IF(I41="",0,INDEX('_Tablas Referencia'!H$2:H$10,I41+1))+IF(J41="",0,INDEX('_Tablas Referencia'!I$2:I$10,J41+1)))</f>
        <v/>
      </c>
      <c r="L41" s="13" t="str">
        <f aca="false">IF(K41="","",IFERROR(INDEX('_Tablas Referencia'!C$12:C$36,MATCH(K41,'_Tablas Referencia'!A$12:A$36,1)),""))</f>
        <v/>
      </c>
      <c r="M41" s="14" t="str">
        <f aca="false">IF(L41="","",IFERROR(INDEX('_Tablas Referencia'!D$12:D$36,MATCH(K41,'_Tablas Referencia'!A$12:A$36,1)),""))</f>
        <v/>
      </c>
    </row>
    <row r="42" customFormat="false" ht="15" hidden="false" customHeight="false" outlineLevel="0" collapsed="false">
      <c r="A42" s="7" t="s">
        <v>78</v>
      </c>
      <c r="B42" s="9"/>
      <c r="C42" s="9"/>
      <c r="D42" s="9"/>
      <c r="E42" s="9"/>
      <c r="F42" s="9"/>
      <c r="G42" s="9"/>
      <c r="H42" s="9"/>
      <c r="I42" s="9"/>
      <c r="J42" s="9"/>
      <c r="K42" s="13" t="str">
        <f aca="false">IF(B42="","",IF(C42="",0,INDEX('_Tablas Referencia'!B$2:B$10,C42+1))+IF(D42="",0,INDEX('_Tablas Referencia'!C$2:C$10,D42+1))+IF(E42="",0,INDEX('_Tablas Referencia'!D$2:D$10,E42+1))+IF(F42="",0,INDEX('_Tablas Referencia'!E$2:E$10,F42+1))+IF(G42="",0,INDEX('_Tablas Referencia'!F$2:F$10,G42+1))+IF(H42="",0,INDEX('_Tablas Referencia'!G$2:G$10,H42+1))+IF(I42="",0,INDEX('_Tablas Referencia'!H$2:H$10,I42+1))+IF(J42="",0,INDEX('_Tablas Referencia'!I$2:I$10,J42+1)))</f>
        <v/>
      </c>
      <c r="L42" s="13" t="str">
        <f aca="false">IF(K42="","",IFERROR(INDEX('_Tablas Referencia'!C$12:C$36,MATCH(K42,'_Tablas Referencia'!A$12:A$36,1)),""))</f>
        <v/>
      </c>
      <c r="M42" s="14" t="str">
        <f aca="false">IF(L42="","",IFERROR(INDEX('_Tablas Referencia'!D$12:D$36,MATCH(K42,'_Tablas Referencia'!A$12:A$36,1)),""))</f>
        <v/>
      </c>
    </row>
    <row r="43" customFormat="false" ht="15" hidden="false" customHeight="false" outlineLevel="0" collapsed="false">
      <c r="A43" s="7" t="s">
        <v>79</v>
      </c>
      <c r="B43" s="9"/>
      <c r="C43" s="9"/>
      <c r="D43" s="9"/>
      <c r="E43" s="9"/>
      <c r="F43" s="9"/>
      <c r="G43" s="9"/>
      <c r="H43" s="9"/>
      <c r="I43" s="9"/>
      <c r="J43" s="9"/>
      <c r="K43" s="13" t="str">
        <f aca="false">IF(B43="","",IF(C43="",0,INDEX('_Tablas Referencia'!B$2:B$10,C43+1))+IF(D43="",0,INDEX('_Tablas Referencia'!C$2:C$10,D43+1))+IF(E43="",0,INDEX('_Tablas Referencia'!D$2:D$10,E43+1))+IF(F43="",0,INDEX('_Tablas Referencia'!E$2:E$10,F43+1))+IF(G43="",0,INDEX('_Tablas Referencia'!F$2:F$10,G43+1))+IF(H43="",0,INDEX('_Tablas Referencia'!G$2:G$10,H43+1))+IF(I43="",0,INDEX('_Tablas Referencia'!H$2:H$10,I43+1))+IF(J43="",0,INDEX('_Tablas Referencia'!I$2:I$10,J43+1)))</f>
        <v/>
      </c>
      <c r="L43" s="13" t="str">
        <f aca="false">IF(K43="","",IFERROR(INDEX('_Tablas Referencia'!C$12:C$36,MATCH(K43,'_Tablas Referencia'!A$12:A$36,1)),""))</f>
        <v/>
      </c>
      <c r="M43" s="14" t="str">
        <f aca="false">IF(L43="","",IFERROR(INDEX('_Tablas Referencia'!D$12:D$36,MATCH(K43,'_Tablas Referencia'!A$12:A$36,1)),""))</f>
        <v/>
      </c>
    </row>
    <row r="44" customFormat="false" ht="15" hidden="false" customHeight="false" outlineLevel="0" collapsed="false">
      <c r="A44" s="7" t="s">
        <v>80</v>
      </c>
      <c r="B44" s="9"/>
      <c r="C44" s="9"/>
      <c r="D44" s="9"/>
      <c r="E44" s="9"/>
      <c r="F44" s="9"/>
      <c r="G44" s="9"/>
      <c r="H44" s="9"/>
      <c r="I44" s="9"/>
      <c r="J44" s="9"/>
      <c r="K44" s="13" t="str">
        <f aca="false">IF(B44="","",IF(C44="",0,INDEX('_Tablas Referencia'!B$2:B$10,C44+1))+IF(D44="",0,INDEX('_Tablas Referencia'!C$2:C$10,D44+1))+IF(E44="",0,INDEX('_Tablas Referencia'!D$2:D$10,E44+1))+IF(F44="",0,INDEX('_Tablas Referencia'!E$2:E$10,F44+1))+IF(G44="",0,INDEX('_Tablas Referencia'!F$2:F$10,G44+1))+IF(H44="",0,INDEX('_Tablas Referencia'!G$2:G$10,H44+1))+IF(I44="",0,INDEX('_Tablas Referencia'!H$2:H$10,I44+1))+IF(J44="",0,INDEX('_Tablas Referencia'!I$2:I$10,J44+1)))</f>
        <v/>
      </c>
      <c r="L44" s="13" t="str">
        <f aca="false">IF(K44="","",IFERROR(INDEX('_Tablas Referencia'!C$12:C$36,MATCH(K44,'_Tablas Referencia'!A$12:A$36,1)),""))</f>
        <v/>
      </c>
      <c r="M44" s="14" t="str">
        <f aca="false">IF(L44="","",IFERROR(INDEX('_Tablas Referencia'!D$12:D$36,MATCH(K44,'_Tablas Referencia'!A$12:A$36,1)),""))</f>
        <v/>
      </c>
    </row>
    <row r="45" customFormat="false" ht="15" hidden="false" customHeight="false" outlineLevel="0" collapsed="false">
      <c r="A45" s="7" t="s">
        <v>81</v>
      </c>
      <c r="B45" s="9"/>
      <c r="C45" s="9"/>
      <c r="D45" s="9"/>
      <c r="E45" s="9"/>
      <c r="F45" s="9"/>
      <c r="G45" s="9"/>
      <c r="H45" s="9"/>
      <c r="I45" s="9"/>
      <c r="J45" s="9"/>
      <c r="K45" s="13" t="str">
        <f aca="false">IF(B45="","",IF(C45="",0,INDEX('_Tablas Referencia'!B$2:B$10,C45+1))+IF(D45="",0,INDEX('_Tablas Referencia'!C$2:C$10,D45+1))+IF(E45="",0,INDEX('_Tablas Referencia'!D$2:D$10,E45+1))+IF(F45="",0,INDEX('_Tablas Referencia'!E$2:E$10,F45+1))+IF(G45="",0,INDEX('_Tablas Referencia'!F$2:F$10,G45+1))+IF(H45="",0,INDEX('_Tablas Referencia'!G$2:G$10,H45+1))+IF(I45="",0,INDEX('_Tablas Referencia'!H$2:H$10,I45+1))+IF(J45="",0,INDEX('_Tablas Referencia'!I$2:I$10,J45+1)))</f>
        <v/>
      </c>
      <c r="L45" s="13" t="str">
        <f aca="false">IF(K45="","",IFERROR(INDEX('_Tablas Referencia'!C$12:C$36,MATCH(K45,'_Tablas Referencia'!A$12:A$36,1)),""))</f>
        <v/>
      </c>
      <c r="M45" s="14" t="str">
        <f aca="false">IF(L45="","",IFERROR(INDEX('_Tablas Referencia'!D$12:D$36,MATCH(K45,'_Tablas Referencia'!A$12:A$36,1)),""))</f>
        <v/>
      </c>
    </row>
    <row r="46" customFormat="false" ht="15" hidden="false" customHeight="false" outlineLevel="0" collapsed="false">
      <c r="A46" s="7" t="s">
        <v>82</v>
      </c>
      <c r="B46" s="9"/>
      <c r="C46" s="9"/>
      <c r="D46" s="9"/>
      <c r="E46" s="9"/>
      <c r="F46" s="9"/>
      <c r="G46" s="9"/>
      <c r="H46" s="9"/>
      <c r="I46" s="9"/>
      <c r="J46" s="9"/>
      <c r="K46" s="13" t="str">
        <f aca="false">IF(B46="","",IF(C46="",0,INDEX('_Tablas Referencia'!B$2:B$10,C46+1))+IF(D46="",0,INDEX('_Tablas Referencia'!C$2:C$10,D46+1))+IF(E46="",0,INDEX('_Tablas Referencia'!D$2:D$10,E46+1))+IF(F46="",0,INDEX('_Tablas Referencia'!E$2:E$10,F46+1))+IF(G46="",0,INDEX('_Tablas Referencia'!F$2:F$10,G46+1))+IF(H46="",0,INDEX('_Tablas Referencia'!G$2:G$10,H46+1))+IF(I46="",0,INDEX('_Tablas Referencia'!H$2:H$10,I46+1))+IF(J46="",0,INDEX('_Tablas Referencia'!I$2:I$10,J46+1)))</f>
        <v/>
      </c>
      <c r="L46" s="13" t="str">
        <f aca="false">IF(K46="","",IFERROR(INDEX('_Tablas Referencia'!C$12:C$36,MATCH(K46,'_Tablas Referencia'!A$12:A$36,1)),""))</f>
        <v/>
      </c>
      <c r="M46" s="14" t="str">
        <f aca="false">IF(L46="","",IFERROR(INDEX('_Tablas Referencia'!D$12:D$36,MATCH(K46,'_Tablas Referencia'!A$12:A$36,1)),""))</f>
        <v/>
      </c>
    </row>
    <row r="47" customFormat="false" ht="15" hidden="false" customHeight="false" outlineLevel="0" collapsed="false">
      <c r="A47" s="7" t="s">
        <v>83</v>
      </c>
      <c r="B47" s="9"/>
      <c r="C47" s="9"/>
      <c r="D47" s="9"/>
      <c r="E47" s="9"/>
      <c r="F47" s="9"/>
      <c r="G47" s="9"/>
      <c r="H47" s="9"/>
      <c r="I47" s="9"/>
      <c r="J47" s="9"/>
      <c r="K47" s="13" t="str">
        <f aca="false">IF(B47="","",IF(C47="",0,INDEX('_Tablas Referencia'!B$2:B$10,C47+1))+IF(D47="",0,INDEX('_Tablas Referencia'!C$2:C$10,D47+1))+IF(E47="",0,INDEX('_Tablas Referencia'!D$2:D$10,E47+1))+IF(F47="",0,INDEX('_Tablas Referencia'!E$2:E$10,F47+1))+IF(G47="",0,INDEX('_Tablas Referencia'!F$2:F$10,G47+1))+IF(H47="",0,INDEX('_Tablas Referencia'!G$2:G$10,H47+1))+IF(I47="",0,INDEX('_Tablas Referencia'!H$2:H$10,I47+1))+IF(J47="",0,INDEX('_Tablas Referencia'!I$2:I$10,J47+1)))</f>
        <v/>
      </c>
      <c r="L47" s="13" t="str">
        <f aca="false">IF(K47="","",IFERROR(INDEX('_Tablas Referencia'!C$12:C$36,MATCH(K47,'_Tablas Referencia'!A$12:A$36,1)),""))</f>
        <v/>
      </c>
      <c r="M47" s="14" t="str">
        <f aca="false">IF(L47="","",IFERROR(INDEX('_Tablas Referencia'!D$12:D$36,MATCH(K47,'_Tablas Referencia'!A$12:A$36,1)),""))</f>
        <v/>
      </c>
    </row>
    <row r="48" customFormat="false" ht="15" hidden="false" customHeight="false" outlineLevel="0" collapsed="false">
      <c r="A48" s="7" t="s">
        <v>84</v>
      </c>
      <c r="B48" s="9"/>
      <c r="C48" s="9"/>
      <c r="D48" s="9"/>
      <c r="E48" s="9"/>
      <c r="F48" s="9"/>
      <c r="G48" s="9"/>
      <c r="H48" s="9"/>
      <c r="I48" s="9"/>
      <c r="J48" s="9"/>
      <c r="K48" s="13" t="str">
        <f aca="false">IF(B48="","",IF(C48="",0,INDEX('_Tablas Referencia'!B$2:B$10,C48+1))+IF(D48="",0,INDEX('_Tablas Referencia'!C$2:C$10,D48+1))+IF(E48="",0,INDEX('_Tablas Referencia'!D$2:D$10,E48+1))+IF(F48="",0,INDEX('_Tablas Referencia'!E$2:E$10,F48+1))+IF(G48="",0,INDEX('_Tablas Referencia'!F$2:F$10,G48+1))+IF(H48="",0,INDEX('_Tablas Referencia'!G$2:G$10,H48+1))+IF(I48="",0,INDEX('_Tablas Referencia'!H$2:H$10,I48+1))+IF(J48="",0,INDEX('_Tablas Referencia'!I$2:I$10,J48+1)))</f>
        <v/>
      </c>
      <c r="L48" s="13" t="str">
        <f aca="false">IF(K48="","",IFERROR(INDEX('_Tablas Referencia'!C$12:C$36,MATCH(K48,'_Tablas Referencia'!A$12:A$36,1)),""))</f>
        <v/>
      </c>
      <c r="M48" s="14" t="str">
        <f aca="false">IF(L48="","",IFERROR(INDEX('_Tablas Referencia'!D$12:D$36,MATCH(K48,'_Tablas Referencia'!A$12:A$36,1)),""))</f>
        <v/>
      </c>
    </row>
    <row r="49" customFormat="false" ht="15" hidden="false" customHeight="false" outlineLevel="0" collapsed="false">
      <c r="A49" s="7" t="s">
        <v>85</v>
      </c>
      <c r="B49" s="9"/>
      <c r="C49" s="9"/>
      <c r="D49" s="9"/>
      <c r="E49" s="9"/>
      <c r="F49" s="9"/>
      <c r="G49" s="9"/>
      <c r="H49" s="9"/>
      <c r="I49" s="9"/>
      <c r="J49" s="9"/>
      <c r="K49" s="13" t="str">
        <f aca="false">IF(B49="","",IF(C49="",0,INDEX('_Tablas Referencia'!B$2:B$10,C49+1))+IF(D49="",0,INDEX('_Tablas Referencia'!C$2:C$10,D49+1))+IF(E49="",0,INDEX('_Tablas Referencia'!D$2:D$10,E49+1))+IF(F49="",0,INDEX('_Tablas Referencia'!E$2:E$10,F49+1))+IF(G49="",0,INDEX('_Tablas Referencia'!F$2:F$10,G49+1))+IF(H49="",0,INDEX('_Tablas Referencia'!G$2:G$10,H49+1))+IF(I49="",0,INDEX('_Tablas Referencia'!H$2:H$10,I49+1))+IF(J49="",0,INDEX('_Tablas Referencia'!I$2:I$10,J49+1)))</f>
        <v/>
      </c>
      <c r="L49" s="13" t="str">
        <f aca="false">IF(K49="","",IFERROR(INDEX('_Tablas Referencia'!C$12:C$36,MATCH(K49,'_Tablas Referencia'!A$12:A$36,1)),""))</f>
        <v/>
      </c>
      <c r="M49" s="14" t="str">
        <f aca="false">IF(L49="","",IFERROR(INDEX('_Tablas Referencia'!D$12:D$36,MATCH(K49,'_Tablas Referencia'!A$12:A$36,1)),""))</f>
        <v/>
      </c>
    </row>
    <row r="50" customFormat="false" ht="15" hidden="false" customHeight="false" outlineLevel="0" collapsed="false">
      <c r="A50" s="7" t="s">
        <v>86</v>
      </c>
      <c r="B50" s="9"/>
      <c r="C50" s="9"/>
      <c r="D50" s="9"/>
      <c r="E50" s="9"/>
      <c r="F50" s="9"/>
      <c r="G50" s="9"/>
      <c r="H50" s="9"/>
      <c r="I50" s="9"/>
      <c r="J50" s="9"/>
      <c r="K50" s="13" t="str">
        <f aca="false">IF(B50="","",IF(C50="",0,INDEX('_Tablas Referencia'!B$2:B$10,C50+1))+IF(D50="",0,INDEX('_Tablas Referencia'!C$2:C$10,D50+1))+IF(E50="",0,INDEX('_Tablas Referencia'!D$2:D$10,E50+1))+IF(F50="",0,INDEX('_Tablas Referencia'!E$2:E$10,F50+1))+IF(G50="",0,INDEX('_Tablas Referencia'!F$2:F$10,G50+1))+IF(H50="",0,INDEX('_Tablas Referencia'!G$2:G$10,H50+1))+IF(I50="",0,INDEX('_Tablas Referencia'!H$2:H$10,I50+1))+IF(J50="",0,INDEX('_Tablas Referencia'!I$2:I$10,J50+1)))</f>
        <v/>
      </c>
      <c r="L50" s="13" t="str">
        <f aca="false">IF(K50="","",IFERROR(INDEX('_Tablas Referencia'!C$12:C$36,MATCH(K50,'_Tablas Referencia'!A$12:A$36,1)),""))</f>
        <v/>
      </c>
      <c r="M50" s="14" t="str">
        <f aca="false">IF(L50="","",IFERROR(INDEX('_Tablas Referencia'!D$12:D$36,MATCH(K50,'_Tablas Referencia'!A$12:A$36,1)),""))</f>
        <v/>
      </c>
    </row>
    <row r="51" customFormat="false" ht="15" hidden="false" customHeight="false" outlineLevel="0" collapsed="false">
      <c r="A51" s="7" t="s">
        <v>87</v>
      </c>
      <c r="B51" s="9"/>
      <c r="C51" s="9"/>
      <c r="D51" s="9"/>
      <c r="E51" s="9"/>
      <c r="F51" s="9"/>
      <c r="G51" s="9"/>
      <c r="H51" s="9"/>
      <c r="I51" s="9"/>
      <c r="J51" s="9"/>
      <c r="K51" s="13" t="str">
        <f aca="false">IF(B51="","",IF(C51="",0,INDEX('_Tablas Referencia'!B$2:B$10,C51+1))+IF(D51="",0,INDEX('_Tablas Referencia'!C$2:C$10,D51+1))+IF(E51="",0,INDEX('_Tablas Referencia'!D$2:D$10,E51+1))+IF(F51="",0,INDEX('_Tablas Referencia'!E$2:E$10,F51+1))+IF(G51="",0,INDEX('_Tablas Referencia'!F$2:F$10,G51+1))+IF(H51="",0,INDEX('_Tablas Referencia'!G$2:G$10,H51+1))+IF(I51="",0,INDEX('_Tablas Referencia'!H$2:H$10,I51+1))+IF(J51="",0,INDEX('_Tablas Referencia'!I$2:I$10,J51+1)))</f>
        <v/>
      </c>
      <c r="L51" s="13" t="str">
        <f aca="false">IF(K51="","",IFERROR(INDEX('_Tablas Referencia'!C$12:C$36,MATCH(K51,'_Tablas Referencia'!A$12:A$36,1)),""))</f>
        <v/>
      </c>
      <c r="M51" s="14" t="str">
        <f aca="false">IF(L51="","",IFERROR(INDEX('_Tablas Referencia'!D$12:D$36,MATCH(K51,'_Tablas Referencia'!A$12:A$36,1)),""))</f>
        <v/>
      </c>
    </row>
    <row r="52" customFormat="false" ht="15" hidden="false" customHeight="false" outlineLevel="0" collapsed="false">
      <c r="A52" s="7" t="s">
        <v>88</v>
      </c>
      <c r="B52" s="9"/>
      <c r="C52" s="9"/>
      <c r="D52" s="9"/>
      <c r="E52" s="9"/>
      <c r="F52" s="9"/>
      <c r="G52" s="9"/>
      <c r="H52" s="9"/>
      <c r="I52" s="9"/>
      <c r="J52" s="9"/>
      <c r="K52" s="13" t="str">
        <f aca="false">IF(B52="","",IF(C52="",0,INDEX('_Tablas Referencia'!B$2:B$10,C52+1))+IF(D52="",0,INDEX('_Tablas Referencia'!C$2:C$10,D52+1))+IF(E52="",0,INDEX('_Tablas Referencia'!D$2:D$10,E52+1))+IF(F52="",0,INDEX('_Tablas Referencia'!E$2:E$10,F52+1))+IF(G52="",0,INDEX('_Tablas Referencia'!F$2:F$10,G52+1))+IF(H52="",0,INDEX('_Tablas Referencia'!G$2:G$10,H52+1))+IF(I52="",0,INDEX('_Tablas Referencia'!H$2:H$10,I52+1))+IF(J52="",0,INDEX('_Tablas Referencia'!I$2:I$10,J52+1)))</f>
        <v/>
      </c>
      <c r="L52" s="13" t="str">
        <f aca="false">IF(K52="","",IFERROR(INDEX('_Tablas Referencia'!C$12:C$36,MATCH(K52,'_Tablas Referencia'!A$12:A$36,1)),""))</f>
        <v/>
      </c>
      <c r="M52" s="14" t="str">
        <f aca="false">IF(L52="","",IFERROR(INDEX('_Tablas Referencia'!D$12:D$36,MATCH(K52,'_Tablas Referencia'!A$12:A$36,1)),""))</f>
        <v/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8"/>
    <pageSetUpPr fitToPage="false"/>
  </sheetPr>
  <dimension ref="A1:I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33</v>
      </c>
      <c r="B1" s="0" t="s">
        <v>89</v>
      </c>
      <c r="C1" s="0" t="s">
        <v>90</v>
      </c>
      <c r="D1" s="0" t="s">
        <v>91</v>
      </c>
      <c r="E1" s="0" t="s">
        <v>92</v>
      </c>
      <c r="F1" s="0" t="s">
        <v>93</v>
      </c>
      <c r="G1" s="0" t="s">
        <v>94</v>
      </c>
      <c r="H1" s="0" t="s">
        <v>95</v>
      </c>
      <c r="I1" s="0" t="s">
        <v>96</v>
      </c>
    </row>
    <row r="2" customFormat="false" ht="15" hidden="false" customHeight="false" outlineLevel="0" collapsed="false">
      <c r="A2" s="0" t="n">
        <v>0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</row>
    <row r="3" customFormat="false" ht="15" hidden="false" customHeight="false" outlineLevel="0" collapsed="false">
      <c r="A3" s="0" t="n">
        <v>1</v>
      </c>
      <c r="B3" s="0" t="n">
        <v>50</v>
      </c>
      <c r="C3" s="0" t="n">
        <v>30</v>
      </c>
      <c r="D3" s="0" t="n">
        <v>30</v>
      </c>
      <c r="E3" s="0" t="n">
        <v>20</v>
      </c>
      <c r="F3" s="0" t="n">
        <v>30</v>
      </c>
      <c r="G3" s="0" t="n">
        <v>30</v>
      </c>
      <c r="H3" s="0" t="n">
        <v>30</v>
      </c>
      <c r="I3" s="0" t="n">
        <v>20</v>
      </c>
    </row>
    <row r="4" customFormat="false" ht="15" hidden="false" customHeight="false" outlineLevel="0" collapsed="false">
      <c r="A4" s="0" t="n">
        <v>2</v>
      </c>
      <c r="B4" s="0" t="n">
        <v>100</v>
      </c>
      <c r="C4" s="0" t="n">
        <v>60</v>
      </c>
      <c r="D4" s="0" t="n">
        <v>60</v>
      </c>
      <c r="E4" s="0" t="n">
        <v>45</v>
      </c>
      <c r="F4" s="0" t="n">
        <v>70</v>
      </c>
      <c r="G4" s="0" t="n">
        <v>75</v>
      </c>
      <c r="H4" s="0" t="n">
        <v>70</v>
      </c>
      <c r="I4" s="0" t="n">
        <v>50</v>
      </c>
    </row>
    <row r="5" customFormat="false" ht="15" hidden="false" customHeight="false" outlineLevel="0" collapsed="false">
      <c r="A5" s="0" t="n">
        <v>3</v>
      </c>
      <c r="B5" s="0" t="n">
        <v>150</v>
      </c>
      <c r="C5" s="0" t="n">
        <v>100</v>
      </c>
      <c r="D5" s="0" t="n">
        <v>100</v>
      </c>
      <c r="E5" s="0" t="n">
        <v>80</v>
      </c>
      <c r="F5" s="0" t="n">
        <v>120</v>
      </c>
      <c r="G5" s="0" t="n">
        <v>130</v>
      </c>
      <c r="H5" s="0" t="n">
        <v>120</v>
      </c>
      <c r="I5" s="0" t="n">
        <v>90</v>
      </c>
    </row>
    <row r="6" customFormat="false" ht="15" hidden="false" customHeight="false" outlineLevel="0" collapsed="false">
      <c r="A6" s="0" t="n">
        <v>4</v>
      </c>
      <c r="B6" s="0" t="n">
        <v>200</v>
      </c>
      <c r="C6" s="0" t="n">
        <v>145</v>
      </c>
      <c r="D6" s="0" t="n">
        <v>150</v>
      </c>
      <c r="E6" s="0" t="n">
        <v>125</v>
      </c>
      <c r="F6" s="0" t="n">
        <v>180</v>
      </c>
      <c r="G6" s="0" t="n">
        <v>190</v>
      </c>
      <c r="H6" s="0" t="n">
        <v>180</v>
      </c>
      <c r="I6" s="0" t="n">
        <v>140</v>
      </c>
    </row>
    <row r="7" customFormat="false" ht="15" hidden="false" customHeight="false" outlineLevel="0" collapsed="false">
      <c r="A7" s="0" t="n">
        <v>5</v>
      </c>
      <c r="B7" s="0" t="n">
        <v>270</v>
      </c>
      <c r="C7" s="0" t="n">
        <v>200</v>
      </c>
      <c r="D7" s="0" t="n">
        <v>210</v>
      </c>
      <c r="E7" s="0" t="n">
        <v>180</v>
      </c>
      <c r="F7" s="0" t="n">
        <v>250</v>
      </c>
      <c r="G7" s="0" t="n">
        <v>260</v>
      </c>
      <c r="H7" s="0" t="n">
        <v>250</v>
      </c>
      <c r="I7" s="0" t="n">
        <v>200</v>
      </c>
    </row>
    <row r="8" customFormat="false" ht="15" hidden="false" customHeight="false" outlineLevel="0" collapsed="false">
      <c r="A8" s="0" t="n">
        <v>6</v>
      </c>
      <c r="B8" s="0" t="n">
        <v>350</v>
      </c>
      <c r="C8" s="0" t="n">
        <v>260</v>
      </c>
      <c r="D8" s="0" t="n">
        <v>280</v>
      </c>
      <c r="E8" s="0" t="n">
        <v>245</v>
      </c>
      <c r="F8" s="0" t="n">
        <v>330</v>
      </c>
    </row>
    <row r="9" customFormat="false" ht="15" hidden="false" customHeight="false" outlineLevel="0" collapsed="false">
      <c r="A9" s="0" t="n">
        <v>7</v>
      </c>
      <c r="B9" s="0" t="n">
        <v>440</v>
      </c>
    </row>
    <row r="10" customFormat="false" ht="15" hidden="false" customHeight="false" outlineLevel="0" collapsed="false">
      <c r="A10" s="0" t="n">
        <v>8</v>
      </c>
      <c r="B10" s="0" t="n">
        <v>540</v>
      </c>
    </row>
    <row r="11" customFormat="false" ht="15" hidden="false" customHeight="false" outlineLevel="0" collapsed="false">
      <c r="A11" s="0" t="s">
        <v>97</v>
      </c>
      <c r="B11" s="0" t="s">
        <v>98</v>
      </c>
      <c r="C11" s="0" t="s">
        <v>32</v>
      </c>
      <c r="D11" s="0" t="s">
        <v>33</v>
      </c>
    </row>
    <row r="12" customFormat="false" ht="15" hidden="false" customHeight="false" outlineLevel="0" collapsed="false">
      <c r="A12" s="0" t="n">
        <v>0</v>
      </c>
      <c r="B12" s="0" t="n">
        <v>100</v>
      </c>
      <c r="C12" s="0" t="n">
        <v>1</v>
      </c>
      <c r="D12" s="0" t="s">
        <v>99</v>
      </c>
    </row>
    <row r="13" customFormat="false" ht="15" hidden="false" customHeight="false" outlineLevel="0" collapsed="false">
      <c r="A13" s="0" t="n">
        <v>101</v>
      </c>
      <c r="B13" s="0" t="n">
        <v>150</v>
      </c>
      <c r="C13" s="0" t="n">
        <v>2</v>
      </c>
      <c r="D13" s="0" t="s">
        <v>100</v>
      </c>
    </row>
    <row r="14" customFormat="false" ht="15" hidden="false" customHeight="false" outlineLevel="0" collapsed="false">
      <c r="A14" s="0" t="n">
        <v>151</v>
      </c>
      <c r="B14" s="0" t="n">
        <v>200</v>
      </c>
      <c r="C14" s="0" t="n">
        <v>3</v>
      </c>
      <c r="D14" s="0" t="s">
        <v>101</v>
      </c>
    </row>
    <row r="15" customFormat="false" ht="15" hidden="false" customHeight="false" outlineLevel="0" collapsed="false">
      <c r="A15" s="0" t="n">
        <v>201</v>
      </c>
      <c r="B15" s="0" t="n">
        <v>250</v>
      </c>
      <c r="C15" s="0" t="n">
        <v>4</v>
      </c>
      <c r="D15" s="0" t="s">
        <v>102</v>
      </c>
    </row>
    <row r="16" customFormat="false" ht="15" hidden="false" customHeight="false" outlineLevel="0" collapsed="false">
      <c r="A16" s="0" t="n">
        <v>251</v>
      </c>
      <c r="B16" s="0" t="n">
        <v>300</v>
      </c>
      <c r="C16" s="0" t="n">
        <v>5</v>
      </c>
      <c r="D16" s="0" t="s">
        <v>103</v>
      </c>
    </row>
    <row r="17" customFormat="false" ht="15" hidden="false" customHeight="false" outlineLevel="0" collapsed="false">
      <c r="A17" s="0" t="n">
        <v>301</v>
      </c>
      <c r="B17" s="0" t="n">
        <v>350</v>
      </c>
      <c r="C17" s="0" t="n">
        <v>6</v>
      </c>
      <c r="D17" s="0" t="s">
        <v>104</v>
      </c>
    </row>
    <row r="18" customFormat="false" ht="15" hidden="false" customHeight="false" outlineLevel="0" collapsed="false">
      <c r="A18" s="0" t="n">
        <v>351</v>
      </c>
      <c r="B18" s="0" t="n">
        <v>400</v>
      </c>
      <c r="C18" s="0" t="n">
        <v>7</v>
      </c>
      <c r="D18" s="0" t="s">
        <v>105</v>
      </c>
    </row>
    <row r="19" customFormat="false" ht="15" hidden="false" customHeight="false" outlineLevel="0" collapsed="false">
      <c r="A19" s="0" t="n">
        <v>401</v>
      </c>
      <c r="B19" s="0" t="n">
        <v>450</v>
      </c>
      <c r="C19" s="0" t="n">
        <v>8</v>
      </c>
      <c r="D19" s="0" t="s">
        <v>106</v>
      </c>
    </row>
    <row r="20" customFormat="false" ht="15" hidden="false" customHeight="false" outlineLevel="0" collapsed="false">
      <c r="A20" s="0" t="n">
        <v>451</v>
      </c>
      <c r="B20" s="0" t="n">
        <v>500</v>
      </c>
      <c r="C20" s="0" t="n">
        <v>9</v>
      </c>
      <c r="D20" s="0" t="s">
        <v>107</v>
      </c>
    </row>
    <row r="21" customFormat="false" ht="15" hidden="false" customHeight="false" outlineLevel="0" collapsed="false">
      <c r="A21" s="0" t="n">
        <v>501</v>
      </c>
      <c r="B21" s="0" t="n">
        <v>560</v>
      </c>
      <c r="C21" s="0" t="n">
        <v>10</v>
      </c>
      <c r="D21" s="0" t="s">
        <v>108</v>
      </c>
    </row>
    <row r="22" customFormat="false" ht="15" hidden="false" customHeight="false" outlineLevel="0" collapsed="false">
      <c r="A22" s="0" t="n">
        <v>561</v>
      </c>
      <c r="B22" s="0" t="n">
        <v>620</v>
      </c>
      <c r="C22" s="0" t="n">
        <v>11</v>
      </c>
      <c r="D22" s="0" t="s">
        <v>109</v>
      </c>
    </row>
    <row r="23" customFormat="false" ht="15" hidden="false" customHeight="false" outlineLevel="0" collapsed="false">
      <c r="A23" s="0" t="n">
        <v>621</v>
      </c>
      <c r="B23" s="0" t="n">
        <v>690</v>
      </c>
      <c r="C23" s="0" t="n">
        <v>12</v>
      </c>
      <c r="D23" s="0" t="s">
        <v>110</v>
      </c>
    </row>
    <row r="24" customFormat="false" ht="15" hidden="false" customHeight="false" outlineLevel="0" collapsed="false">
      <c r="A24" s="0" t="n">
        <v>691</v>
      </c>
      <c r="B24" s="0" t="n">
        <v>760</v>
      </c>
      <c r="C24" s="0" t="n">
        <v>13</v>
      </c>
      <c r="D24" s="0" t="s">
        <v>111</v>
      </c>
    </row>
    <row r="25" customFormat="false" ht="15" hidden="false" customHeight="false" outlineLevel="0" collapsed="false">
      <c r="A25" s="0" t="n">
        <v>761</v>
      </c>
      <c r="B25" s="0" t="n">
        <v>840</v>
      </c>
      <c r="C25" s="0" t="n">
        <v>14</v>
      </c>
      <c r="D25" s="0" t="s">
        <v>112</v>
      </c>
    </row>
    <row r="26" customFormat="false" ht="15" hidden="false" customHeight="false" outlineLevel="0" collapsed="false">
      <c r="A26" s="0" t="n">
        <v>841</v>
      </c>
      <c r="B26" s="0" t="n">
        <v>920</v>
      </c>
      <c r="C26" s="0" t="n">
        <v>15</v>
      </c>
      <c r="D26" s="0" t="s">
        <v>113</v>
      </c>
    </row>
    <row r="27" customFormat="false" ht="15" hidden="false" customHeight="false" outlineLevel="0" collapsed="false">
      <c r="A27" s="0" t="n">
        <v>921</v>
      </c>
      <c r="B27" s="0" t="n">
        <v>1010</v>
      </c>
      <c r="C27" s="0" t="n">
        <v>16</v>
      </c>
      <c r="D27" s="0" t="s">
        <v>114</v>
      </c>
    </row>
    <row r="28" customFormat="false" ht="15" hidden="false" customHeight="false" outlineLevel="0" collapsed="false">
      <c r="A28" s="0" t="n">
        <v>1011</v>
      </c>
      <c r="B28" s="0" t="n">
        <v>1110</v>
      </c>
      <c r="C28" s="0" t="n">
        <v>17</v>
      </c>
      <c r="D28" s="0" t="s">
        <v>115</v>
      </c>
    </row>
    <row r="29" customFormat="false" ht="15" hidden="false" customHeight="false" outlineLevel="0" collapsed="false">
      <c r="A29" s="0" t="n">
        <v>1111</v>
      </c>
      <c r="B29" s="0" t="n">
        <v>1220</v>
      </c>
      <c r="C29" s="0" t="n">
        <v>18</v>
      </c>
      <c r="D29" s="0" t="s">
        <v>116</v>
      </c>
    </row>
    <row r="30" customFormat="false" ht="15" hidden="false" customHeight="false" outlineLevel="0" collapsed="false">
      <c r="A30" s="0" t="n">
        <v>1221</v>
      </c>
      <c r="B30" s="0" t="n">
        <v>1340</v>
      </c>
      <c r="C30" s="0" t="n">
        <v>19</v>
      </c>
      <c r="D30" s="0" t="s">
        <v>117</v>
      </c>
    </row>
    <row r="31" customFormat="false" ht="15" hidden="false" customHeight="false" outlineLevel="0" collapsed="false">
      <c r="A31" s="0" t="n">
        <v>1341</v>
      </c>
      <c r="B31" s="0" t="n">
        <v>1470</v>
      </c>
      <c r="C31" s="0" t="n">
        <v>20</v>
      </c>
      <c r="D31" s="0" t="s">
        <v>118</v>
      </c>
    </row>
    <row r="32" customFormat="false" ht="15" hidden="false" customHeight="false" outlineLevel="0" collapsed="false">
      <c r="A32" s="0" t="n">
        <v>1471</v>
      </c>
      <c r="B32" s="0" t="n">
        <v>1620</v>
      </c>
      <c r="C32" s="0" t="n">
        <v>21</v>
      </c>
      <c r="D32" s="0" t="s">
        <v>119</v>
      </c>
    </row>
    <row r="33" customFormat="false" ht="15" hidden="false" customHeight="false" outlineLevel="0" collapsed="false">
      <c r="A33" s="0" t="n">
        <v>1621</v>
      </c>
      <c r="B33" s="0" t="n">
        <v>1790</v>
      </c>
      <c r="C33" s="0" t="n">
        <v>22</v>
      </c>
      <c r="D33" s="0" t="s">
        <v>120</v>
      </c>
    </row>
    <row r="34" customFormat="false" ht="15" hidden="false" customHeight="false" outlineLevel="0" collapsed="false">
      <c r="A34" s="0" t="n">
        <v>1791</v>
      </c>
      <c r="B34" s="0" t="n">
        <v>1980</v>
      </c>
      <c r="C34" s="0" t="n">
        <v>23</v>
      </c>
      <c r="D34" s="0" t="s">
        <v>121</v>
      </c>
    </row>
    <row r="35" customFormat="false" ht="15" hidden="false" customHeight="false" outlineLevel="0" collapsed="false">
      <c r="A35" s="0" t="n">
        <v>1981</v>
      </c>
      <c r="B35" s="0" t="n">
        <v>2200</v>
      </c>
      <c r="C35" s="0" t="n">
        <v>24</v>
      </c>
      <c r="D35" s="0" t="s">
        <v>122</v>
      </c>
    </row>
    <row r="36" customFormat="false" ht="15" hidden="false" customHeight="false" outlineLevel="0" collapsed="false">
      <c r="A36" s="0" t="n">
        <v>2201</v>
      </c>
      <c r="B36" s="0" t="n">
        <v>9999</v>
      </c>
      <c r="C36" s="0" t="n">
        <v>25</v>
      </c>
      <c r="D36" s="0" t="s">
        <v>123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5100"/>
    <pageSetUpPr fitToPage="fals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4" min="3" style="0" width="10"/>
    <col collapsed="false" customWidth="true" hidden="false" outlineLevel="0" max="7" min="5" style="0" width="16"/>
    <col collapsed="false" customWidth="true" hidden="false" outlineLevel="0" max="8" min="8" style="0" width="10"/>
  </cols>
  <sheetData>
    <row r="1" customFormat="false" ht="37.5" hidden="false" customHeight="true" outlineLevel="0" collapsed="false">
      <c r="A1" s="5" t="s">
        <v>124</v>
      </c>
      <c r="B1" s="5"/>
      <c r="C1" s="5"/>
      <c r="D1" s="5"/>
      <c r="E1" s="5"/>
      <c r="F1" s="5"/>
      <c r="G1" s="5"/>
      <c r="H1" s="5"/>
    </row>
    <row r="2" customFormat="false" ht="36" hidden="false" customHeight="true" outlineLevel="0" collapsed="false">
      <c r="A2" s="6" t="s">
        <v>32</v>
      </c>
      <c r="B2" s="6" t="s">
        <v>33</v>
      </c>
      <c r="C2" s="6" t="s">
        <v>125</v>
      </c>
      <c r="D2" s="6" t="s">
        <v>126</v>
      </c>
      <c r="E2" s="6" t="s">
        <v>127</v>
      </c>
      <c r="F2" s="6" t="s">
        <v>128</v>
      </c>
      <c r="G2" s="6" t="s">
        <v>129</v>
      </c>
      <c r="H2" s="6" t="s">
        <v>130</v>
      </c>
    </row>
    <row r="3" customFormat="false" ht="15" hidden="false" customHeight="false" outlineLevel="0" collapsed="false">
      <c r="A3" s="15" t="n">
        <v>1</v>
      </c>
      <c r="B3" s="7" t="s">
        <v>99</v>
      </c>
      <c r="C3" s="15" t="n">
        <v>0</v>
      </c>
      <c r="D3" s="15" t="n">
        <v>100</v>
      </c>
      <c r="E3" s="16" t="n">
        <f aca="false">ROUND(F3*(1-H3/2),0)</f>
        <v>1732500</v>
      </c>
      <c r="F3" s="17" t="n">
        <v>1925000</v>
      </c>
      <c r="G3" s="16" t="n">
        <f aca="false">ROUND(F3*(1+H3/2),0)</f>
        <v>2117500</v>
      </c>
      <c r="H3" s="18" t="n">
        <v>0.2</v>
      </c>
    </row>
    <row r="4" customFormat="false" ht="15" hidden="false" customHeight="false" outlineLevel="0" collapsed="false">
      <c r="A4" s="15" t="n">
        <v>2</v>
      </c>
      <c r="B4" s="7" t="s">
        <v>100</v>
      </c>
      <c r="C4" s="15" t="n">
        <v>101</v>
      </c>
      <c r="D4" s="15" t="n">
        <v>150</v>
      </c>
      <c r="E4" s="16" t="n">
        <f aca="false">ROUND(F4*(1-H4/2),0)</f>
        <v>1890000</v>
      </c>
      <c r="F4" s="17" t="n">
        <v>2100000</v>
      </c>
      <c r="G4" s="16" t="n">
        <f aca="false">ROUND(F4*(1+H4/2),0)</f>
        <v>2310000</v>
      </c>
      <c r="H4" s="18" t="n">
        <v>0.2</v>
      </c>
    </row>
    <row r="5" customFormat="false" ht="15" hidden="false" customHeight="false" outlineLevel="0" collapsed="false">
      <c r="A5" s="15" t="n">
        <v>3</v>
      </c>
      <c r="B5" s="7" t="s">
        <v>101</v>
      </c>
      <c r="C5" s="15" t="n">
        <v>151</v>
      </c>
      <c r="D5" s="15" t="n">
        <v>200</v>
      </c>
      <c r="E5" s="16" t="n">
        <f aca="false">ROUND(F5*(1-H5/2),0)</f>
        <v>2160000</v>
      </c>
      <c r="F5" s="17" t="n">
        <v>2400000</v>
      </c>
      <c r="G5" s="16" t="n">
        <f aca="false">ROUND(F5*(1+H5/2),0)</f>
        <v>2640000</v>
      </c>
      <c r="H5" s="18" t="n">
        <v>0.2</v>
      </c>
    </row>
    <row r="6" customFormat="false" ht="15" hidden="false" customHeight="false" outlineLevel="0" collapsed="false">
      <c r="A6" s="15" t="n">
        <v>4</v>
      </c>
      <c r="B6" s="7" t="s">
        <v>102</v>
      </c>
      <c r="C6" s="15" t="n">
        <v>201</v>
      </c>
      <c r="D6" s="15" t="n">
        <v>250</v>
      </c>
      <c r="E6" s="16" t="n">
        <f aca="false">ROUND(F6*(1-H6/2),0)</f>
        <v>2520000</v>
      </c>
      <c r="F6" s="17" t="n">
        <v>2800000</v>
      </c>
      <c r="G6" s="16" t="n">
        <f aca="false">ROUND(F6*(1+H6/2),0)</f>
        <v>3080000</v>
      </c>
      <c r="H6" s="18" t="n">
        <v>0.2</v>
      </c>
    </row>
    <row r="7" customFormat="false" ht="15" hidden="false" customHeight="false" outlineLevel="0" collapsed="false">
      <c r="A7" s="15" t="n">
        <v>5</v>
      </c>
      <c r="B7" s="7" t="s">
        <v>103</v>
      </c>
      <c r="C7" s="15" t="n">
        <v>251</v>
      </c>
      <c r="D7" s="15" t="n">
        <v>300</v>
      </c>
      <c r="E7" s="16" t="n">
        <f aca="false">ROUND(F7*(1-H7/2),0)</f>
        <v>2880000</v>
      </c>
      <c r="F7" s="17" t="n">
        <v>3200000</v>
      </c>
      <c r="G7" s="16" t="n">
        <f aca="false">ROUND(F7*(1+H7/2),0)</f>
        <v>3520000</v>
      </c>
      <c r="H7" s="18" t="n">
        <v>0.2</v>
      </c>
    </row>
    <row r="8" customFormat="false" ht="15" hidden="false" customHeight="false" outlineLevel="0" collapsed="false">
      <c r="A8" s="15" t="n">
        <v>6</v>
      </c>
      <c r="B8" s="7" t="s">
        <v>104</v>
      </c>
      <c r="C8" s="15" t="n">
        <v>301</v>
      </c>
      <c r="D8" s="15" t="n">
        <v>350</v>
      </c>
      <c r="E8" s="16" t="n">
        <f aca="false">ROUND(F8*(1-H8/2),0)</f>
        <v>3145000</v>
      </c>
      <c r="F8" s="17" t="n">
        <v>3700000</v>
      </c>
      <c r="G8" s="16" t="n">
        <f aca="false">ROUND(F8*(1+H8/2),0)</f>
        <v>4255000</v>
      </c>
      <c r="H8" s="18" t="n">
        <v>0.3</v>
      </c>
    </row>
    <row r="9" customFormat="false" ht="15" hidden="false" customHeight="false" outlineLevel="0" collapsed="false">
      <c r="A9" s="15" t="n">
        <v>7</v>
      </c>
      <c r="B9" s="7" t="s">
        <v>105</v>
      </c>
      <c r="C9" s="15" t="n">
        <v>351</v>
      </c>
      <c r="D9" s="15" t="n">
        <v>400</v>
      </c>
      <c r="E9" s="16" t="n">
        <f aca="false">ROUND(F9*(1-H9/2),0)</f>
        <v>3570000</v>
      </c>
      <c r="F9" s="17" t="n">
        <v>4200000</v>
      </c>
      <c r="G9" s="16" t="n">
        <f aca="false">ROUND(F9*(1+H9/2),0)</f>
        <v>4830000</v>
      </c>
      <c r="H9" s="18" t="n">
        <v>0.3</v>
      </c>
    </row>
    <row r="10" customFormat="false" ht="15" hidden="false" customHeight="false" outlineLevel="0" collapsed="false">
      <c r="A10" s="15" t="n">
        <v>8</v>
      </c>
      <c r="B10" s="7" t="s">
        <v>106</v>
      </c>
      <c r="C10" s="15" t="n">
        <v>401</v>
      </c>
      <c r="D10" s="15" t="n">
        <v>450</v>
      </c>
      <c r="E10" s="16" t="n">
        <f aca="false">ROUND(F10*(1-H10/2),0)</f>
        <v>4080000</v>
      </c>
      <c r="F10" s="17" t="n">
        <v>4800000</v>
      </c>
      <c r="G10" s="16" t="n">
        <f aca="false">ROUND(F10*(1+H10/2),0)</f>
        <v>5520000</v>
      </c>
      <c r="H10" s="18" t="n">
        <v>0.3</v>
      </c>
    </row>
    <row r="11" customFormat="false" ht="15" hidden="false" customHeight="false" outlineLevel="0" collapsed="false">
      <c r="A11" s="15" t="n">
        <v>9</v>
      </c>
      <c r="B11" s="7" t="s">
        <v>107</v>
      </c>
      <c r="C11" s="15" t="n">
        <v>451</v>
      </c>
      <c r="D11" s="15" t="n">
        <v>500</v>
      </c>
      <c r="E11" s="16" t="n">
        <f aca="false">ROUND(F11*(1-H11/2),0)</f>
        <v>4675000</v>
      </c>
      <c r="F11" s="17" t="n">
        <v>5500000</v>
      </c>
      <c r="G11" s="16" t="n">
        <f aca="false">ROUND(F11*(1+H11/2),0)</f>
        <v>6325000</v>
      </c>
      <c r="H11" s="18" t="n">
        <v>0.3</v>
      </c>
    </row>
    <row r="12" customFormat="false" ht="15" hidden="false" customHeight="false" outlineLevel="0" collapsed="false">
      <c r="A12" s="15" t="n">
        <v>10</v>
      </c>
      <c r="B12" s="7" t="s">
        <v>108</v>
      </c>
      <c r="C12" s="15" t="n">
        <v>501</v>
      </c>
      <c r="D12" s="15" t="n">
        <v>560</v>
      </c>
      <c r="E12" s="16" t="n">
        <f aca="false">ROUND(F12*(1-H12/2),0)</f>
        <v>5270000</v>
      </c>
      <c r="F12" s="17" t="n">
        <v>6200000</v>
      </c>
      <c r="G12" s="16" t="n">
        <f aca="false">ROUND(F12*(1+H12/2),0)</f>
        <v>7130000</v>
      </c>
      <c r="H12" s="18" t="n">
        <v>0.3</v>
      </c>
    </row>
    <row r="13" customFormat="false" ht="15" hidden="false" customHeight="false" outlineLevel="0" collapsed="false">
      <c r="A13" s="15" t="n">
        <v>11</v>
      </c>
      <c r="B13" s="7" t="s">
        <v>109</v>
      </c>
      <c r="C13" s="15" t="n">
        <v>561</v>
      </c>
      <c r="D13" s="15" t="n">
        <v>620</v>
      </c>
      <c r="E13" s="16" t="n">
        <f aca="false">ROUND(F13*(1-H13/2),0)</f>
        <v>5950000</v>
      </c>
      <c r="F13" s="17" t="n">
        <v>7000000</v>
      </c>
      <c r="G13" s="16" t="n">
        <f aca="false">ROUND(F13*(1+H13/2),0)</f>
        <v>8050000</v>
      </c>
      <c r="H13" s="18" t="n">
        <v>0.3</v>
      </c>
    </row>
    <row r="14" customFormat="false" ht="15" hidden="false" customHeight="false" outlineLevel="0" collapsed="false">
      <c r="A14" s="15" t="n">
        <v>12</v>
      </c>
      <c r="B14" s="7" t="s">
        <v>110</v>
      </c>
      <c r="C14" s="15" t="n">
        <v>621</v>
      </c>
      <c r="D14" s="15" t="n">
        <v>690</v>
      </c>
      <c r="E14" s="16" t="n">
        <f aca="false">ROUND(F14*(1-H14/2),0)</f>
        <v>6800000</v>
      </c>
      <c r="F14" s="17" t="n">
        <v>8000000</v>
      </c>
      <c r="G14" s="16" t="n">
        <f aca="false">ROUND(F14*(1+H14/2),0)</f>
        <v>9200000</v>
      </c>
      <c r="H14" s="18" t="n">
        <v>0.3</v>
      </c>
    </row>
    <row r="15" customFormat="false" ht="15" hidden="false" customHeight="false" outlineLevel="0" collapsed="false">
      <c r="A15" s="15" t="n">
        <v>13</v>
      </c>
      <c r="B15" s="7" t="s">
        <v>111</v>
      </c>
      <c r="C15" s="15" t="n">
        <v>691</v>
      </c>
      <c r="D15" s="15" t="n">
        <v>760</v>
      </c>
      <c r="E15" s="16" t="n">
        <f aca="false">ROUND(F15*(1-H15/2),0)</f>
        <v>7820000</v>
      </c>
      <c r="F15" s="17" t="n">
        <v>9200000</v>
      </c>
      <c r="G15" s="16" t="n">
        <f aca="false">ROUND(F15*(1+H15/2),0)</f>
        <v>10580000</v>
      </c>
      <c r="H15" s="18" t="n">
        <v>0.3</v>
      </c>
    </row>
    <row r="16" customFormat="false" ht="15" hidden="false" customHeight="false" outlineLevel="0" collapsed="false">
      <c r="A16" s="15" t="n">
        <v>14</v>
      </c>
      <c r="B16" s="7" t="s">
        <v>112</v>
      </c>
      <c r="C16" s="15" t="n">
        <v>761</v>
      </c>
      <c r="D16" s="15" t="n">
        <v>840</v>
      </c>
      <c r="E16" s="16" t="n">
        <f aca="false">ROUND(F16*(1-H16/2),0)</f>
        <v>8925000</v>
      </c>
      <c r="F16" s="17" t="n">
        <v>10500000</v>
      </c>
      <c r="G16" s="16" t="n">
        <f aca="false">ROUND(F16*(1+H16/2),0)</f>
        <v>12075000</v>
      </c>
      <c r="H16" s="18" t="n">
        <v>0.3</v>
      </c>
    </row>
    <row r="17" customFormat="false" ht="15" hidden="false" customHeight="false" outlineLevel="0" collapsed="false">
      <c r="A17" s="15" t="n">
        <v>15</v>
      </c>
      <c r="B17" s="7" t="s">
        <v>113</v>
      </c>
      <c r="C17" s="15" t="n">
        <v>841</v>
      </c>
      <c r="D17" s="15" t="n">
        <v>920</v>
      </c>
      <c r="E17" s="16" t="n">
        <f aca="false">ROUND(F17*(1-H17/2),0)</f>
        <v>10200000</v>
      </c>
      <c r="F17" s="17" t="n">
        <v>12000000</v>
      </c>
      <c r="G17" s="16" t="n">
        <f aca="false">ROUND(F17*(1+H17/2),0)</f>
        <v>13800000</v>
      </c>
      <c r="H17" s="18" t="n">
        <v>0.3</v>
      </c>
    </row>
    <row r="18" customFormat="false" ht="15" hidden="false" customHeight="false" outlineLevel="0" collapsed="false">
      <c r="A18" s="15" t="n">
        <v>16</v>
      </c>
      <c r="B18" s="7" t="s">
        <v>114</v>
      </c>
      <c r="C18" s="15" t="n">
        <v>921</v>
      </c>
      <c r="D18" s="15" t="n">
        <v>1010</v>
      </c>
      <c r="E18" s="16" t="n">
        <f aca="false">ROUND(F18*(1-H18/2),0)</f>
        <v>11550000</v>
      </c>
      <c r="F18" s="17" t="n">
        <v>14000000</v>
      </c>
      <c r="G18" s="16" t="n">
        <f aca="false">ROUND(F18*(1+H18/2),0)</f>
        <v>16450000</v>
      </c>
      <c r="H18" s="18" t="n">
        <v>0.35</v>
      </c>
    </row>
    <row r="19" customFormat="false" ht="15" hidden="false" customHeight="false" outlineLevel="0" collapsed="false">
      <c r="A19" s="15" t="n">
        <v>17</v>
      </c>
      <c r="B19" s="7" t="s">
        <v>115</v>
      </c>
      <c r="C19" s="15" t="n">
        <v>1011</v>
      </c>
      <c r="D19" s="15" t="n">
        <v>1110</v>
      </c>
      <c r="E19" s="16" t="n">
        <f aca="false">ROUND(F19*(1-H19/2),0)</f>
        <v>13612500</v>
      </c>
      <c r="F19" s="17" t="n">
        <v>16500000</v>
      </c>
      <c r="G19" s="16" t="n">
        <f aca="false">ROUND(F19*(1+H19/2),0)</f>
        <v>19387500</v>
      </c>
      <c r="H19" s="18" t="n">
        <v>0.35</v>
      </c>
    </row>
    <row r="20" customFormat="false" ht="15" hidden="false" customHeight="false" outlineLevel="0" collapsed="false">
      <c r="A20" s="15" t="n">
        <v>18</v>
      </c>
      <c r="B20" s="7" t="s">
        <v>116</v>
      </c>
      <c r="C20" s="15" t="n">
        <v>1111</v>
      </c>
      <c r="D20" s="15" t="n">
        <v>1220</v>
      </c>
      <c r="E20" s="16" t="n">
        <f aca="false">ROUND(F20*(1-H20/2),0)</f>
        <v>15675000</v>
      </c>
      <c r="F20" s="17" t="n">
        <v>19000000</v>
      </c>
      <c r="G20" s="16" t="n">
        <f aca="false">ROUND(F20*(1+H20/2),0)</f>
        <v>22325000</v>
      </c>
      <c r="H20" s="18" t="n">
        <v>0.35</v>
      </c>
    </row>
    <row r="21" customFormat="false" ht="15" hidden="false" customHeight="false" outlineLevel="0" collapsed="false">
      <c r="A21" s="15" t="n">
        <v>19</v>
      </c>
      <c r="B21" s="7" t="s">
        <v>117</v>
      </c>
      <c r="C21" s="15" t="n">
        <v>1221</v>
      </c>
      <c r="D21" s="15" t="n">
        <v>1340</v>
      </c>
      <c r="E21" s="16" t="n">
        <f aca="false">ROUND(F21*(1-H21/2),0)</f>
        <v>18150000</v>
      </c>
      <c r="F21" s="17" t="n">
        <v>22000000</v>
      </c>
      <c r="G21" s="16" t="n">
        <f aca="false">ROUND(F21*(1+H21/2),0)</f>
        <v>25850000</v>
      </c>
      <c r="H21" s="18" t="n">
        <v>0.35</v>
      </c>
    </row>
    <row r="22" customFormat="false" ht="15" hidden="false" customHeight="false" outlineLevel="0" collapsed="false">
      <c r="A22" s="15" t="n">
        <v>20</v>
      </c>
      <c r="B22" s="7" t="s">
        <v>118</v>
      </c>
      <c r="C22" s="15" t="n">
        <v>1341</v>
      </c>
      <c r="D22" s="15" t="n">
        <v>1470</v>
      </c>
      <c r="E22" s="16" t="n">
        <f aca="false">ROUND(F22*(1-H22/2),0)</f>
        <v>21450000</v>
      </c>
      <c r="F22" s="17" t="n">
        <v>26000000</v>
      </c>
      <c r="G22" s="16" t="n">
        <f aca="false">ROUND(F22*(1+H22/2),0)</f>
        <v>30550000</v>
      </c>
      <c r="H22" s="18" t="n">
        <v>0.35</v>
      </c>
    </row>
    <row r="23" customFormat="false" ht="15" hidden="false" customHeight="false" outlineLevel="0" collapsed="false">
      <c r="A23" s="15" t="n">
        <v>21</v>
      </c>
      <c r="B23" s="7" t="s">
        <v>119</v>
      </c>
      <c r="C23" s="15" t="n">
        <v>1471</v>
      </c>
      <c r="D23" s="15" t="n">
        <v>1620</v>
      </c>
      <c r="E23" s="16" t="n">
        <f aca="false">ROUND(F23*(1-H23/2),0)</f>
        <v>24750000</v>
      </c>
      <c r="F23" s="17" t="n">
        <v>30000000</v>
      </c>
      <c r="G23" s="16" t="n">
        <f aca="false">ROUND(F23*(1+H23/2),0)</f>
        <v>35250000</v>
      </c>
      <c r="H23" s="18" t="n">
        <v>0.35</v>
      </c>
    </row>
    <row r="24" customFormat="false" ht="15" hidden="false" customHeight="false" outlineLevel="0" collapsed="false">
      <c r="A24" s="15" t="n">
        <v>22</v>
      </c>
      <c r="B24" s="7" t="s">
        <v>120</v>
      </c>
      <c r="C24" s="15" t="n">
        <v>1621</v>
      </c>
      <c r="D24" s="15" t="n">
        <v>1790</v>
      </c>
      <c r="E24" s="16" t="n">
        <f aca="false">ROUND(F24*(1-H24/2),0)</f>
        <v>28875000</v>
      </c>
      <c r="F24" s="17" t="n">
        <v>35000000</v>
      </c>
      <c r="G24" s="16" t="n">
        <f aca="false">ROUND(F24*(1+H24/2),0)</f>
        <v>41125000</v>
      </c>
      <c r="H24" s="18" t="n">
        <v>0.35</v>
      </c>
    </row>
    <row r="25" customFormat="false" ht="15" hidden="false" customHeight="false" outlineLevel="0" collapsed="false">
      <c r="A25" s="15" t="n">
        <v>23</v>
      </c>
      <c r="B25" s="7" t="s">
        <v>121</v>
      </c>
      <c r="C25" s="15" t="n">
        <v>1791</v>
      </c>
      <c r="D25" s="15" t="n">
        <v>1980</v>
      </c>
      <c r="E25" s="16" t="n">
        <f aca="false">ROUND(F25*(1-H25/2),0)</f>
        <v>34650000</v>
      </c>
      <c r="F25" s="17" t="n">
        <v>42000000</v>
      </c>
      <c r="G25" s="16" t="n">
        <f aca="false">ROUND(F25*(1+H25/2),0)</f>
        <v>49350000</v>
      </c>
      <c r="H25" s="18" t="n">
        <v>0.35</v>
      </c>
    </row>
    <row r="26" customFormat="false" ht="15" hidden="false" customHeight="false" outlineLevel="0" collapsed="false">
      <c r="A26" s="15" t="n">
        <v>24</v>
      </c>
      <c r="B26" s="7" t="s">
        <v>122</v>
      </c>
      <c r="C26" s="15" t="n">
        <v>1981</v>
      </c>
      <c r="D26" s="15" t="n">
        <v>2200</v>
      </c>
      <c r="E26" s="16" t="n">
        <f aca="false">ROUND(F26*(1-H26/2),0)</f>
        <v>42900000</v>
      </c>
      <c r="F26" s="17" t="n">
        <v>52000000</v>
      </c>
      <c r="G26" s="16" t="n">
        <f aca="false">ROUND(F26*(1+H26/2),0)</f>
        <v>61100000</v>
      </c>
      <c r="H26" s="18" t="n">
        <v>0.35</v>
      </c>
    </row>
    <row r="27" customFormat="false" ht="15" hidden="false" customHeight="false" outlineLevel="0" collapsed="false">
      <c r="A27" s="15" t="n">
        <v>25</v>
      </c>
      <c r="B27" s="7" t="s">
        <v>123</v>
      </c>
      <c r="C27" s="15" t="n">
        <v>2201</v>
      </c>
      <c r="D27" s="15" t="n">
        <v>9999</v>
      </c>
      <c r="E27" s="16" t="n">
        <f aca="false">ROUND(F27*(1-H27/2),0)</f>
        <v>57750000</v>
      </c>
      <c r="F27" s="17" t="n">
        <v>70000000</v>
      </c>
      <c r="G27" s="16" t="n">
        <f aca="false">ROUND(F27*(1+H27/2),0)</f>
        <v>82250000</v>
      </c>
      <c r="H27" s="18" t="n">
        <v>0.35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5C0"/>
    <pageSetUpPr fitToPage="false"/>
  </sheetPr>
  <dimension ref="A1:L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4"/>
    <col collapsed="false" customWidth="true" hidden="false" outlineLevel="0" max="4" min="4" style="0" width="26"/>
    <col collapsed="false" customWidth="true" hidden="false" outlineLevel="0" max="5" min="5" style="0" width="8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10" min="8" style="0" width="16"/>
    <col collapsed="false" customWidth="true" hidden="false" outlineLevel="0" max="11" min="11" style="0" width="10"/>
    <col collapsed="false" customWidth="true" hidden="false" outlineLevel="0" max="12" min="12" style="0" width="12"/>
  </cols>
  <sheetData>
    <row r="1" customFormat="false" ht="37.5" hidden="false" customHeight="true" outlineLevel="0" collapsed="false">
      <c r="A1" s="5" t="s">
        <v>131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36" hidden="false" customHeight="true" outlineLevel="0" collapsed="false">
      <c r="A2" s="6" t="s">
        <v>21</v>
      </c>
      <c r="B2" s="6" t="s">
        <v>132</v>
      </c>
      <c r="C2" s="6" t="s">
        <v>133</v>
      </c>
      <c r="D2" s="6" t="s">
        <v>22</v>
      </c>
      <c r="E2" s="6" t="s">
        <v>32</v>
      </c>
      <c r="F2" s="6" t="s">
        <v>134</v>
      </c>
      <c r="G2" s="6" t="s">
        <v>135</v>
      </c>
      <c r="H2" s="6" t="s">
        <v>136</v>
      </c>
      <c r="I2" s="6" t="s">
        <v>137</v>
      </c>
      <c r="J2" s="6" t="s">
        <v>138</v>
      </c>
      <c r="K2" s="6" t="s">
        <v>139</v>
      </c>
      <c r="L2" s="6" t="s">
        <v>140</v>
      </c>
    </row>
    <row r="3" customFormat="false" ht="15" hidden="false" customHeight="false" outlineLevel="0" collapsed="false">
      <c r="A3" s="7" t="s">
        <v>141</v>
      </c>
      <c r="B3" s="8" t="s">
        <v>142</v>
      </c>
      <c r="C3" s="8" t="s">
        <v>143</v>
      </c>
      <c r="D3" s="8" t="s">
        <v>37</v>
      </c>
      <c r="E3" s="9" t="n">
        <v>7</v>
      </c>
      <c r="F3" s="17" t="n">
        <v>3200000</v>
      </c>
      <c r="G3" s="8" t="s">
        <v>144</v>
      </c>
      <c r="H3" s="8" t="s">
        <v>145</v>
      </c>
      <c r="I3" s="16" t="n">
        <f aca="false">IFERROR(INDEX('Bandas Salariales'!E$3:E$27,E3),"")</f>
        <v>3570000</v>
      </c>
      <c r="J3" s="16" t="n">
        <f aca="false">IFERROR(INDEX('Bandas Salariales'!G$3:G$27,E3),"")</f>
        <v>4830000</v>
      </c>
      <c r="K3" s="19" t="n">
        <f aca="false">IFERROR(ROUND(F3/INDEX('Bandas Salariales'!F$3:F$27,E3)*100,1),"")</f>
        <v>76.2</v>
      </c>
      <c r="L3" s="13" t="str">
        <f aca="false">IF(K3="","",IF(K3&lt;85,"Bajo",IF(K3&gt;115,"Alto","En rango")))</f>
        <v>Bajo</v>
      </c>
    </row>
    <row r="4" customFormat="false" ht="15" hidden="false" customHeight="false" outlineLevel="0" collapsed="false">
      <c r="A4" s="7" t="s">
        <v>146</v>
      </c>
      <c r="B4" s="8" t="s">
        <v>147</v>
      </c>
      <c r="C4" s="8" t="s">
        <v>148</v>
      </c>
      <c r="D4" s="8" t="s">
        <v>37</v>
      </c>
      <c r="E4" s="9" t="n">
        <v>7</v>
      </c>
      <c r="F4" s="17" t="n">
        <v>2900000</v>
      </c>
      <c r="G4" s="8" t="s">
        <v>149</v>
      </c>
      <c r="H4" s="8" t="s">
        <v>145</v>
      </c>
      <c r="I4" s="16" t="n">
        <f aca="false">IFERROR(INDEX('Bandas Salariales'!E$3:E$27,E4),"")</f>
        <v>3570000</v>
      </c>
      <c r="J4" s="16" t="n">
        <f aca="false">IFERROR(INDEX('Bandas Salariales'!G$3:G$27,E4),"")</f>
        <v>4830000</v>
      </c>
      <c r="K4" s="19" t="n">
        <f aca="false">IFERROR(ROUND(F4/INDEX('Bandas Salariales'!F$3:F$27,E4)*100,1),"")</f>
        <v>69</v>
      </c>
      <c r="L4" s="13" t="str">
        <f aca="false">IF(K4="","",IF(K4&lt;85,"Bajo",IF(K4&gt;115,"Alto","En rango")))</f>
        <v>Bajo</v>
      </c>
    </row>
    <row r="5" customFormat="false" ht="15" hidden="false" customHeight="false" outlineLevel="0" collapsed="false">
      <c r="A5" s="7" t="s">
        <v>150</v>
      </c>
      <c r="B5" s="8" t="s">
        <v>151</v>
      </c>
      <c r="C5" s="8" t="s">
        <v>152</v>
      </c>
      <c r="D5" s="8" t="s">
        <v>39</v>
      </c>
      <c r="E5" s="9" t="n">
        <v>12</v>
      </c>
      <c r="F5" s="17" t="n">
        <v>7500000</v>
      </c>
      <c r="G5" s="8" t="s">
        <v>144</v>
      </c>
      <c r="H5" s="8" t="s">
        <v>153</v>
      </c>
      <c r="I5" s="16" t="n">
        <f aca="false">IFERROR(INDEX('Bandas Salariales'!E$3:E$27,E5),"")</f>
        <v>6800000</v>
      </c>
      <c r="J5" s="16" t="n">
        <f aca="false">IFERROR(INDEX('Bandas Salariales'!G$3:G$27,E5),"")</f>
        <v>9200000</v>
      </c>
      <c r="K5" s="19" t="n">
        <f aca="false">IFERROR(ROUND(F5/INDEX('Bandas Salariales'!F$3:F$27,E5)*100,1),"")</f>
        <v>93.8</v>
      </c>
      <c r="L5" s="13" t="str">
        <f aca="false">IF(K5="","",IF(K5&lt;85,"Bajo",IF(K5&gt;115,"Alto","En rango")))</f>
        <v>En rango</v>
      </c>
    </row>
    <row r="6" customFormat="false" ht="15" hidden="false" customHeight="false" outlineLevel="0" collapsed="false">
      <c r="A6" s="7" t="s">
        <v>154</v>
      </c>
      <c r="B6" s="8" t="s">
        <v>155</v>
      </c>
      <c r="C6" s="8" t="s">
        <v>156</v>
      </c>
      <c r="D6" s="8" t="s">
        <v>157</v>
      </c>
      <c r="E6" s="9" t="n">
        <v>12</v>
      </c>
      <c r="F6" s="17" t="n">
        <v>6800000</v>
      </c>
      <c r="G6" s="8" t="s">
        <v>149</v>
      </c>
      <c r="H6" s="8" t="s">
        <v>153</v>
      </c>
      <c r="I6" s="16" t="n">
        <f aca="false">IFERROR(INDEX('Bandas Salariales'!E$3:E$27,E6),"")</f>
        <v>6800000</v>
      </c>
      <c r="J6" s="16" t="n">
        <f aca="false">IFERROR(INDEX('Bandas Salariales'!G$3:G$27,E6),"")</f>
        <v>9200000</v>
      </c>
      <c r="K6" s="19" t="n">
        <f aca="false">IFERROR(ROUND(F6/INDEX('Bandas Salariales'!F$3:F$27,E6)*100,1),"")</f>
        <v>85</v>
      </c>
      <c r="L6" s="13" t="str">
        <f aca="false">IF(K6="","",IF(K6&lt;85,"Bajo",IF(K6&gt;115,"Alto","En rango")))</f>
        <v>En rango</v>
      </c>
    </row>
    <row r="7" customFormat="false" ht="15" hidden="false" customHeight="false" outlineLevel="0" collapsed="false">
      <c r="A7" s="7" t="s">
        <v>158</v>
      </c>
      <c r="B7" s="8" t="s">
        <v>159</v>
      </c>
      <c r="C7" s="8" t="s">
        <v>160</v>
      </c>
      <c r="D7" s="8" t="s">
        <v>41</v>
      </c>
      <c r="E7" s="9" t="n">
        <v>21</v>
      </c>
      <c r="F7" s="17" t="n">
        <v>32000000</v>
      </c>
      <c r="G7" s="8" t="s">
        <v>144</v>
      </c>
      <c r="H7" s="8" t="s">
        <v>161</v>
      </c>
      <c r="I7" s="16" t="n">
        <f aca="false">IFERROR(INDEX('Bandas Salariales'!E$3:E$27,E7),"")</f>
        <v>24750000</v>
      </c>
      <c r="J7" s="16" t="n">
        <f aca="false">IFERROR(INDEX('Bandas Salariales'!G$3:G$27,E7),"")</f>
        <v>35250000</v>
      </c>
      <c r="K7" s="19" t="n">
        <f aca="false">IFERROR(ROUND(F7/INDEX('Bandas Salariales'!F$3:F$27,E7)*100,1),"")</f>
        <v>106.7</v>
      </c>
      <c r="L7" s="13" t="str">
        <f aca="false">IF(K7="","",IF(K7&lt;85,"Bajo",IF(K7&gt;115,"Alto","En rango")))</f>
        <v>En rango</v>
      </c>
    </row>
    <row r="8" customFormat="false" ht="15" hidden="false" customHeight="false" outlineLevel="0" collapsed="false">
      <c r="A8" s="7" t="s">
        <v>162</v>
      </c>
      <c r="B8" s="8"/>
      <c r="C8" s="8"/>
      <c r="D8" s="8"/>
      <c r="E8" s="8"/>
      <c r="F8" s="17"/>
      <c r="G8" s="8"/>
      <c r="H8" s="8"/>
      <c r="I8" s="16" t="str">
        <f aca="false">IF(E8="","",IFERROR(INDEX('Bandas Salariales'!E$3:E$27,E8),""))</f>
        <v/>
      </c>
      <c r="J8" s="16" t="str">
        <f aca="false">IF(E8="","",IFERROR(INDEX('Bandas Salariales'!G$3:G$27,E8),""))</f>
        <v/>
      </c>
      <c r="K8" s="19" t="str">
        <f aca="false">IF(E8="","",IFERROR(ROUND(F8/INDEX('Bandas Salariales'!F$3:F$27,E8)*100,1),""))</f>
        <v/>
      </c>
      <c r="L8" s="13" t="str">
        <f aca="false">IF(K8="","",IF(K8&lt;85,"Bajo",IF(K8&gt;115,"Alto","En rango")))</f>
        <v/>
      </c>
    </row>
    <row r="9" customFormat="false" ht="15" hidden="false" customHeight="false" outlineLevel="0" collapsed="false">
      <c r="A9" s="7" t="s">
        <v>163</v>
      </c>
      <c r="B9" s="8"/>
      <c r="C9" s="8"/>
      <c r="D9" s="8"/>
      <c r="E9" s="8"/>
      <c r="F9" s="17"/>
      <c r="G9" s="8"/>
      <c r="H9" s="8"/>
      <c r="I9" s="16" t="str">
        <f aca="false">IF(E9="","",IFERROR(INDEX('Bandas Salariales'!E$3:E$27,E9),""))</f>
        <v/>
      </c>
      <c r="J9" s="16" t="str">
        <f aca="false">IF(E9="","",IFERROR(INDEX('Bandas Salariales'!G$3:G$27,E9),""))</f>
        <v/>
      </c>
      <c r="K9" s="19" t="str">
        <f aca="false">IF(E9="","",IFERROR(ROUND(F9/INDEX('Bandas Salariales'!F$3:F$27,E9)*100,1),""))</f>
        <v/>
      </c>
      <c r="L9" s="13" t="str">
        <f aca="false">IF(K9="","",IF(K9&lt;85,"Bajo",IF(K9&gt;115,"Alto","En rango")))</f>
        <v/>
      </c>
    </row>
    <row r="10" customFormat="false" ht="15" hidden="false" customHeight="false" outlineLevel="0" collapsed="false">
      <c r="A10" s="7" t="s">
        <v>164</v>
      </c>
      <c r="B10" s="8"/>
      <c r="C10" s="8"/>
      <c r="D10" s="8"/>
      <c r="E10" s="8"/>
      <c r="F10" s="17"/>
      <c r="G10" s="8"/>
      <c r="H10" s="8"/>
      <c r="I10" s="16" t="str">
        <f aca="false">IF(E10="","",IFERROR(INDEX('Bandas Salariales'!E$3:E$27,E10),""))</f>
        <v/>
      </c>
      <c r="J10" s="16" t="str">
        <f aca="false">IF(E10="","",IFERROR(INDEX('Bandas Salariales'!G$3:G$27,E10),""))</f>
        <v/>
      </c>
      <c r="K10" s="19" t="str">
        <f aca="false">IF(E10="","",IFERROR(ROUND(F10/INDEX('Bandas Salariales'!F$3:F$27,E10)*100,1),""))</f>
        <v/>
      </c>
      <c r="L10" s="13" t="str">
        <f aca="false">IF(K10="","",IF(K10&lt;85,"Bajo",IF(K10&gt;115,"Alto","En rango")))</f>
        <v/>
      </c>
    </row>
    <row r="11" customFormat="false" ht="15" hidden="false" customHeight="false" outlineLevel="0" collapsed="false">
      <c r="A11" s="7" t="s">
        <v>165</v>
      </c>
      <c r="B11" s="8"/>
      <c r="C11" s="8"/>
      <c r="D11" s="8"/>
      <c r="E11" s="8"/>
      <c r="F11" s="17"/>
      <c r="G11" s="8"/>
      <c r="H11" s="8"/>
      <c r="I11" s="16" t="str">
        <f aca="false">IF(E11="","",IFERROR(INDEX('Bandas Salariales'!E$3:E$27,E11),""))</f>
        <v/>
      </c>
      <c r="J11" s="16" t="str">
        <f aca="false">IF(E11="","",IFERROR(INDEX('Bandas Salariales'!G$3:G$27,E11),""))</f>
        <v/>
      </c>
      <c r="K11" s="19" t="str">
        <f aca="false">IF(E11="","",IFERROR(ROUND(F11/INDEX('Bandas Salariales'!F$3:F$27,E11)*100,1),""))</f>
        <v/>
      </c>
      <c r="L11" s="13" t="str">
        <f aca="false">IF(K11="","",IF(K11&lt;85,"Bajo",IF(K11&gt;115,"Alto","En rango")))</f>
        <v/>
      </c>
    </row>
    <row r="12" customFormat="false" ht="15" hidden="false" customHeight="false" outlineLevel="0" collapsed="false">
      <c r="A12" s="7" t="s">
        <v>166</v>
      </c>
      <c r="B12" s="8"/>
      <c r="C12" s="8"/>
      <c r="D12" s="8"/>
      <c r="E12" s="8"/>
      <c r="F12" s="17"/>
      <c r="G12" s="8"/>
      <c r="H12" s="8"/>
      <c r="I12" s="16" t="str">
        <f aca="false">IF(E12="","",IFERROR(INDEX('Bandas Salariales'!E$3:E$27,E12),""))</f>
        <v/>
      </c>
      <c r="J12" s="16" t="str">
        <f aca="false">IF(E12="","",IFERROR(INDEX('Bandas Salariales'!G$3:G$27,E12),""))</f>
        <v/>
      </c>
      <c r="K12" s="19" t="str">
        <f aca="false">IF(E12="","",IFERROR(ROUND(F12/INDEX('Bandas Salariales'!F$3:F$27,E12)*100,1),""))</f>
        <v/>
      </c>
      <c r="L12" s="13" t="str">
        <f aca="false">IF(K12="","",IF(K12&lt;85,"Bajo",IF(K12&gt;115,"Alto","En rango")))</f>
        <v/>
      </c>
    </row>
    <row r="13" customFormat="false" ht="15" hidden="false" customHeight="false" outlineLevel="0" collapsed="false">
      <c r="A13" s="7" t="s">
        <v>167</v>
      </c>
      <c r="B13" s="8"/>
      <c r="C13" s="8"/>
      <c r="D13" s="8"/>
      <c r="E13" s="8"/>
      <c r="F13" s="17"/>
      <c r="G13" s="8"/>
      <c r="H13" s="8"/>
      <c r="I13" s="16" t="str">
        <f aca="false">IF(E13="","",IFERROR(INDEX('Bandas Salariales'!E$3:E$27,E13),""))</f>
        <v/>
      </c>
      <c r="J13" s="16" t="str">
        <f aca="false">IF(E13="","",IFERROR(INDEX('Bandas Salariales'!G$3:G$27,E13),""))</f>
        <v/>
      </c>
      <c r="K13" s="19" t="str">
        <f aca="false">IF(E13="","",IFERROR(ROUND(F13/INDEX('Bandas Salariales'!F$3:F$27,E13)*100,1),""))</f>
        <v/>
      </c>
      <c r="L13" s="13" t="str">
        <f aca="false">IF(K13="","",IF(K13&lt;85,"Bajo",IF(K13&gt;115,"Alto","En rango")))</f>
        <v/>
      </c>
    </row>
    <row r="14" customFormat="false" ht="15" hidden="false" customHeight="false" outlineLevel="0" collapsed="false">
      <c r="A14" s="7" t="s">
        <v>168</v>
      </c>
      <c r="B14" s="8"/>
      <c r="C14" s="8"/>
      <c r="D14" s="8"/>
      <c r="E14" s="8"/>
      <c r="F14" s="17"/>
      <c r="G14" s="8"/>
      <c r="H14" s="8"/>
      <c r="I14" s="16" t="str">
        <f aca="false">IF(E14="","",IFERROR(INDEX('Bandas Salariales'!E$3:E$27,E14),""))</f>
        <v/>
      </c>
      <c r="J14" s="16" t="str">
        <f aca="false">IF(E14="","",IFERROR(INDEX('Bandas Salariales'!G$3:G$27,E14),""))</f>
        <v/>
      </c>
      <c r="K14" s="19" t="str">
        <f aca="false">IF(E14="","",IFERROR(ROUND(F14/INDEX('Bandas Salariales'!F$3:F$27,E14)*100,1),""))</f>
        <v/>
      </c>
      <c r="L14" s="13" t="str">
        <f aca="false">IF(K14="","",IF(K14&lt;85,"Bajo",IF(K14&gt;115,"Alto","En rango")))</f>
        <v/>
      </c>
    </row>
    <row r="15" customFormat="false" ht="15" hidden="false" customHeight="false" outlineLevel="0" collapsed="false">
      <c r="A15" s="7" t="s">
        <v>169</v>
      </c>
      <c r="B15" s="8"/>
      <c r="C15" s="8"/>
      <c r="D15" s="8"/>
      <c r="E15" s="8"/>
      <c r="F15" s="17"/>
      <c r="G15" s="8"/>
      <c r="H15" s="8"/>
      <c r="I15" s="16" t="str">
        <f aca="false">IF(E15="","",IFERROR(INDEX('Bandas Salariales'!E$3:E$27,E15),""))</f>
        <v/>
      </c>
      <c r="J15" s="16" t="str">
        <f aca="false">IF(E15="","",IFERROR(INDEX('Bandas Salariales'!G$3:G$27,E15),""))</f>
        <v/>
      </c>
      <c r="K15" s="19" t="str">
        <f aca="false">IF(E15="","",IFERROR(ROUND(F15/INDEX('Bandas Salariales'!F$3:F$27,E15)*100,1),""))</f>
        <v/>
      </c>
      <c r="L15" s="13" t="str">
        <f aca="false">IF(K15="","",IF(K15&lt;85,"Bajo",IF(K15&gt;115,"Alto","En rango")))</f>
        <v/>
      </c>
    </row>
    <row r="16" customFormat="false" ht="15" hidden="false" customHeight="false" outlineLevel="0" collapsed="false">
      <c r="A16" s="7" t="s">
        <v>170</v>
      </c>
      <c r="B16" s="8"/>
      <c r="C16" s="8"/>
      <c r="D16" s="8"/>
      <c r="E16" s="8"/>
      <c r="F16" s="17"/>
      <c r="G16" s="8"/>
      <c r="H16" s="8"/>
      <c r="I16" s="16" t="str">
        <f aca="false">IF(E16="","",IFERROR(INDEX('Bandas Salariales'!E$3:E$27,E16),""))</f>
        <v/>
      </c>
      <c r="J16" s="16" t="str">
        <f aca="false">IF(E16="","",IFERROR(INDEX('Bandas Salariales'!G$3:G$27,E16),""))</f>
        <v/>
      </c>
      <c r="K16" s="19" t="str">
        <f aca="false">IF(E16="","",IFERROR(ROUND(F16/INDEX('Bandas Salariales'!F$3:F$27,E16)*100,1),""))</f>
        <v/>
      </c>
      <c r="L16" s="13" t="str">
        <f aca="false">IF(K16="","",IF(K16&lt;85,"Bajo",IF(K16&gt;115,"Alto","En rango")))</f>
        <v/>
      </c>
    </row>
    <row r="17" customFormat="false" ht="15" hidden="false" customHeight="false" outlineLevel="0" collapsed="false">
      <c r="A17" s="7" t="s">
        <v>171</v>
      </c>
      <c r="B17" s="8"/>
      <c r="C17" s="8"/>
      <c r="D17" s="8"/>
      <c r="E17" s="8"/>
      <c r="F17" s="17"/>
      <c r="G17" s="8"/>
      <c r="H17" s="8"/>
      <c r="I17" s="16" t="str">
        <f aca="false">IF(E17="","",IFERROR(INDEX('Bandas Salariales'!E$3:E$27,E17),""))</f>
        <v/>
      </c>
      <c r="J17" s="16" t="str">
        <f aca="false">IF(E17="","",IFERROR(INDEX('Bandas Salariales'!G$3:G$27,E17),""))</f>
        <v/>
      </c>
      <c r="K17" s="19" t="str">
        <f aca="false">IF(E17="","",IFERROR(ROUND(F17/INDEX('Bandas Salariales'!F$3:F$27,E17)*100,1),""))</f>
        <v/>
      </c>
      <c r="L17" s="13" t="str">
        <f aca="false">IF(K17="","",IF(K17&lt;85,"Bajo",IF(K17&gt;115,"Alto","En rango")))</f>
        <v/>
      </c>
    </row>
    <row r="18" customFormat="false" ht="15" hidden="false" customHeight="false" outlineLevel="0" collapsed="false">
      <c r="A18" s="7" t="s">
        <v>172</v>
      </c>
      <c r="B18" s="8"/>
      <c r="C18" s="8"/>
      <c r="D18" s="8"/>
      <c r="E18" s="8"/>
      <c r="F18" s="17"/>
      <c r="G18" s="8"/>
      <c r="H18" s="8"/>
      <c r="I18" s="16" t="str">
        <f aca="false">IF(E18="","",IFERROR(INDEX('Bandas Salariales'!E$3:E$27,E18),""))</f>
        <v/>
      </c>
      <c r="J18" s="16" t="str">
        <f aca="false">IF(E18="","",IFERROR(INDEX('Bandas Salariales'!G$3:G$27,E18),""))</f>
        <v/>
      </c>
      <c r="K18" s="19" t="str">
        <f aca="false">IF(E18="","",IFERROR(ROUND(F18/INDEX('Bandas Salariales'!F$3:F$27,E18)*100,1),""))</f>
        <v/>
      </c>
      <c r="L18" s="13" t="str">
        <f aca="false">IF(K18="","",IF(K18&lt;85,"Bajo",IF(K18&gt;115,"Alto","En rango")))</f>
        <v/>
      </c>
    </row>
    <row r="19" customFormat="false" ht="15" hidden="false" customHeight="false" outlineLevel="0" collapsed="false">
      <c r="A19" s="7" t="s">
        <v>173</v>
      </c>
      <c r="B19" s="8"/>
      <c r="C19" s="8"/>
      <c r="D19" s="8"/>
      <c r="E19" s="8"/>
      <c r="F19" s="17"/>
      <c r="G19" s="8"/>
      <c r="H19" s="8"/>
      <c r="I19" s="16" t="str">
        <f aca="false">IF(E19="","",IFERROR(INDEX('Bandas Salariales'!E$3:E$27,E19),""))</f>
        <v/>
      </c>
      <c r="J19" s="16" t="str">
        <f aca="false">IF(E19="","",IFERROR(INDEX('Bandas Salariales'!G$3:G$27,E19),""))</f>
        <v/>
      </c>
      <c r="K19" s="19" t="str">
        <f aca="false">IF(E19="","",IFERROR(ROUND(F19/INDEX('Bandas Salariales'!F$3:F$27,E19)*100,1),""))</f>
        <v/>
      </c>
      <c r="L19" s="13" t="str">
        <f aca="false">IF(K19="","",IF(K19&lt;85,"Bajo",IF(K19&gt;115,"Alto","En rango")))</f>
        <v/>
      </c>
    </row>
    <row r="20" customFormat="false" ht="15" hidden="false" customHeight="false" outlineLevel="0" collapsed="false">
      <c r="A20" s="7" t="s">
        <v>174</v>
      </c>
      <c r="B20" s="8"/>
      <c r="C20" s="8"/>
      <c r="D20" s="8"/>
      <c r="E20" s="8"/>
      <c r="F20" s="17"/>
      <c r="G20" s="8"/>
      <c r="H20" s="8"/>
      <c r="I20" s="16" t="str">
        <f aca="false">IF(E20="","",IFERROR(INDEX('Bandas Salariales'!E$3:E$27,E20),""))</f>
        <v/>
      </c>
      <c r="J20" s="16" t="str">
        <f aca="false">IF(E20="","",IFERROR(INDEX('Bandas Salariales'!G$3:G$27,E20),""))</f>
        <v/>
      </c>
      <c r="K20" s="19" t="str">
        <f aca="false">IF(E20="","",IFERROR(ROUND(F20/INDEX('Bandas Salariales'!F$3:F$27,E20)*100,1),""))</f>
        <v/>
      </c>
      <c r="L20" s="13" t="str">
        <f aca="false">IF(K20="","",IF(K20&lt;85,"Bajo",IF(K20&gt;115,"Alto","En rango")))</f>
        <v/>
      </c>
    </row>
    <row r="21" customFormat="false" ht="15" hidden="false" customHeight="false" outlineLevel="0" collapsed="false">
      <c r="A21" s="7" t="s">
        <v>175</v>
      </c>
      <c r="B21" s="8"/>
      <c r="C21" s="8"/>
      <c r="D21" s="8"/>
      <c r="E21" s="8"/>
      <c r="F21" s="17"/>
      <c r="G21" s="8"/>
      <c r="H21" s="8"/>
      <c r="I21" s="16" t="str">
        <f aca="false">IF(E21="","",IFERROR(INDEX('Bandas Salariales'!E$3:E$27,E21),""))</f>
        <v/>
      </c>
      <c r="J21" s="16" t="str">
        <f aca="false">IF(E21="","",IFERROR(INDEX('Bandas Salariales'!G$3:G$27,E21),""))</f>
        <v/>
      </c>
      <c r="K21" s="19" t="str">
        <f aca="false">IF(E21="","",IFERROR(ROUND(F21/INDEX('Bandas Salariales'!F$3:F$27,E21)*100,1),""))</f>
        <v/>
      </c>
      <c r="L21" s="13" t="str">
        <f aca="false">IF(K21="","",IF(K21&lt;85,"Bajo",IF(K21&gt;115,"Alto","En rango")))</f>
        <v/>
      </c>
    </row>
    <row r="22" customFormat="false" ht="15" hidden="false" customHeight="false" outlineLevel="0" collapsed="false">
      <c r="A22" s="7" t="s">
        <v>176</v>
      </c>
      <c r="B22" s="8"/>
      <c r="C22" s="8"/>
      <c r="D22" s="8"/>
      <c r="E22" s="8"/>
      <c r="F22" s="17"/>
      <c r="G22" s="8"/>
      <c r="H22" s="8"/>
      <c r="I22" s="16" t="str">
        <f aca="false">IF(E22="","",IFERROR(INDEX('Bandas Salariales'!E$3:E$27,E22),""))</f>
        <v/>
      </c>
      <c r="J22" s="16" t="str">
        <f aca="false">IF(E22="","",IFERROR(INDEX('Bandas Salariales'!G$3:G$27,E22),""))</f>
        <v/>
      </c>
      <c r="K22" s="19" t="str">
        <f aca="false">IF(E22="","",IFERROR(ROUND(F22/INDEX('Bandas Salariales'!F$3:F$27,E22)*100,1),""))</f>
        <v/>
      </c>
      <c r="L22" s="13" t="str">
        <f aca="false">IF(K22="","",IF(K22&lt;85,"Bajo",IF(K22&gt;115,"Alto","En rango")))</f>
        <v/>
      </c>
    </row>
    <row r="23" customFormat="false" ht="15" hidden="false" customHeight="false" outlineLevel="0" collapsed="false">
      <c r="A23" s="7" t="s">
        <v>177</v>
      </c>
      <c r="B23" s="8"/>
      <c r="C23" s="8"/>
      <c r="D23" s="8"/>
      <c r="E23" s="8"/>
      <c r="F23" s="17"/>
      <c r="G23" s="8"/>
      <c r="H23" s="8"/>
      <c r="I23" s="16" t="str">
        <f aca="false">IF(E23="","",IFERROR(INDEX('Bandas Salariales'!E$3:E$27,E23),""))</f>
        <v/>
      </c>
      <c r="J23" s="16" t="str">
        <f aca="false">IF(E23="","",IFERROR(INDEX('Bandas Salariales'!G$3:G$27,E23),""))</f>
        <v/>
      </c>
      <c r="K23" s="19" t="str">
        <f aca="false">IF(E23="","",IFERROR(ROUND(F23/INDEX('Bandas Salariales'!F$3:F$27,E23)*100,1),""))</f>
        <v/>
      </c>
      <c r="L23" s="13" t="str">
        <f aca="false">IF(K23="","",IF(K23&lt;85,"Bajo",IF(K23&gt;115,"Alto","En rango")))</f>
        <v/>
      </c>
    </row>
    <row r="24" customFormat="false" ht="15" hidden="false" customHeight="false" outlineLevel="0" collapsed="false">
      <c r="A24" s="7" t="s">
        <v>178</v>
      </c>
      <c r="B24" s="8"/>
      <c r="C24" s="8"/>
      <c r="D24" s="8"/>
      <c r="E24" s="8"/>
      <c r="F24" s="17"/>
      <c r="G24" s="8"/>
      <c r="H24" s="8"/>
      <c r="I24" s="16" t="str">
        <f aca="false">IF(E24="","",IFERROR(INDEX('Bandas Salariales'!E$3:E$27,E24),""))</f>
        <v/>
      </c>
      <c r="J24" s="16" t="str">
        <f aca="false">IF(E24="","",IFERROR(INDEX('Bandas Salariales'!G$3:G$27,E24),""))</f>
        <v/>
      </c>
      <c r="K24" s="19" t="str">
        <f aca="false">IF(E24="","",IFERROR(ROUND(F24/INDEX('Bandas Salariales'!F$3:F$27,E24)*100,1),""))</f>
        <v/>
      </c>
      <c r="L24" s="13" t="str">
        <f aca="false">IF(K24="","",IF(K24&lt;85,"Bajo",IF(K24&gt;115,"Alto","En rango")))</f>
        <v/>
      </c>
    </row>
    <row r="25" customFormat="false" ht="15" hidden="false" customHeight="false" outlineLevel="0" collapsed="false">
      <c r="A25" s="7" t="s">
        <v>179</v>
      </c>
      <c r="B25" s="8"/>
      <c r="C25" s="8"/>
      <c r="D25" s="8"/>
      <c r="E25" s="8"/>
      <c r="F25" s="17"/>
      <c r="G25" s="8"/>
      <c r="H25" s="8"/>
      <c r="I25" s="16" t="str">
        <f aca="false">IF(E25="","",IFERROR(INDEX('Bandas Salariales'!E$3:E$27,E25),""))</f>
        <v/>
      </c>
      <c r="J25" s="16" t="str">
        <f aca="false">IF(E25="","",IFERROR(INDEX('Bandas Salariales'!G$3:G$27,E25),""))</f>
        <v/>
      </c>
      <c r="K25" s="19" t="str">
        <f aca="false">IF(E25="","",IFERROR(ROUND(F25/INDEX('Bandas Salariales'!F$3:F$27,E25)*100,1),""))</f>
        <v/>
      </c>
      <c r="L25" s="13" t="str">
        <f aca="false">IF(K25="","",IF(K25&lt;85,"Bajo",IF(K25&gt;115,"Alto","En rango")))</f>
        <v/>
      </c>
    </row>
    <row r="26" customFormat="false" ht="15" hidden="false" customHeight="false" outlineLevel="0" collapsed="false">
      <c r="A26" s="7" t="s">
        <v>180</v>
      </c>
      <c r="B26" s="8"/>
      <c r="C26" s="8"/>
      <c r="D26" s="8"/>
      <c r="E26" s="8"/>
      <c r="F26" s="17"/>
      <c r="G26" s="8"/>
      <c r="H26" s="8"/>
      <c r="I26" s="16" t="str">
        <f aca="false">IF(E26="","",IFERROR(INDEX('Bandas Salariales'!E$3:E$27,E26),""))</f>
        <v/>
      </c>
      <c r="J26" s="16" t="str">
        <f aca="false">IF(E26="","",IFERROR(INDEX('Bandas Salariales'!G$3:G$27,E26),""))</f>
        <v/>
      </c>
      <c r="K26" s="19" t="str">
        <f aca="false">IF(E26="","",IFERROR(ROUND(F26/INDEX('Bandas Salariales'!F$3:F$27,E26)*100,1),""))</f>
        <v/>
      </c>
      <c r="L26" s="13" t="str">
        <f aca="false">IF(K26="","",IF(K26&lt;85,"Bajo",IF(K26&gt;115,"Alto","En rango")))</f>
        <v/>
      </c>
    </row>
    <row r="27" customFormat="false" ht="15" hidden="false" customHeight="false" outlineLevel="0" collapsed="false">
      <c r="A27" s="7" t="s">
        <v>181</v>
      </c>
      <c r="B27" s="8"/>
      <c r="C27" s="8"/>
      <c r="D27" s="8"/>
      <c r="E27" s="8"/>
      <c r="F27" s="17"/>
      <c r="G27" s="8"/>
      <c r="H27" s="8"/>
      <c r="I27" s="16" t="str">
        <f aca="false">IF(E27="","",IFERROR(INDEX('Bandas Salariales'!E$3:E$27,E27),""))</f>
        <v/>
      </c>
      <c r="J27" s="16" t="str">
        <f aca="false">IF(E27="","",IFERROR(INDEX('Bandas Salariales'!G$3:G$27,E27),""))</f>
        <v/>
      </c>
      <c r="K27" s="19" t="str">
        <f aca="false">IF(E27="","",IFERROR(ROUND(F27/INDEX('Bandas Salariales'!F$3:F$27,E27)*100,1),""))</f>
        <v/>
      </c>
      <c r="L27" s="13" t="str">
        <f aca="false">IF(K27="","",IF(K27&lt;85,"Bajo",IF(K27&gt;115,"Alto","En rango")))</f>
        <v/>
      </c>
    </row>
    <row r="28" customFormat="false" ht="15" hidden="false" customHeight="false" outlineLevel="0" collapsed="false">
      <c r="A28" s="7" t="s">
        <v>182</v>
      </c>
      <c r="B28" s="8"/>
      <c r="C28" s="8"/>
      <c r="D28" s="8"/>
      <c r="E28" s="8"/>
      <c r="F28" s="17"/>
      <c r="G28" s="8"/>
      <c r="H28" s="8"/>
      <c r="I28" s="16" t="str">
        <f aca="false">IF(E28="","",IFERROR(INDEX('Bandas Salariales'!E$3:E$27,E28),""))</f>
        <v/>
      </c>
      <c r="J28" s="16" t="str">
        <f aca="false">IF(E28="","",IFERROR(INDEX('Bandas Salariales'!G$3:G$27,E28),""))</f>
        <v/>
      </c>
      <c r="K28" s="19" t="str">
        <f aca="false">IF(E28="","",IFERROR(ROUND(F28/INDEX('Bandas Salariales'!F$3:F$27,E28)*100,1),""))</f>
        <v/>
      </c>
      <c r="L28" s="13" t="str">
        <f aca="false">IF(K28="","",IF(K28&lt;85,"Bajo",IF(K28&gt;115,"Alto","En rango")))</f>
        <v/>
      </c>
    </row>
    <row r="29" customFormat="false" ht="15" hidden="false" customHeight="false" outlineLevel="0" collapsed="false">
      <c r="A29" s="7" t="s">
        <v>183</v>
      </c>
      <c r="B29" s="8"/>
      <c r="C29" s="8"/>
      <c r="D29" s="8"/>
      <c r="E29" s="8"/>
      <c r="F29" s="17"/>
      <c r="G29" s="8"/>
      <c r="H29" s="8"/>
      <c r="I29" s="16" t="str">
        <f aca="false">IF(E29="","",IFERROR(INDEX('Bandas Salariales'!E$3:E$27,E29),""))</f>
        <v/>
      </c>
      <c r="J29" s="16" t="str">
        <f aca="false">IF(E29="","",IFERROR(INDEX('Bandas Salariales'!G$3:G$27,E29),""))</f>
        <v/>
      </c>
      <c r="K29" s="19" t="str">
        <f aca="false">IF(E29="","",IFERROR(ROUND(F29/INDEX('Bandas Salariales'!F$3:F$27,E29)*100,1),""))</f>
        <v/>
      </c>
      <c r="L29" s="13" t="str">
        <f aca="false">IF(K29="","",IF(K29&lt;85,"Bajo",IF(K29&gt;115,"Alto","En rango")))</f>
        <v/>
      </c>
    </row>
    <row r="30" customFormat="false" ht="15" hidden="false" customHeight="false" outlineLevel="0" collapsed="false">
      <c r="A30" s="7" t="s">
        <v>184</v>
      </c>
      <c r="B30" s="8"/>
      <c r="C30" s="8"/>
      <c r="D30" s="8"/>
      <c r="E30" s="8"/>
      <c r="F30" s="17"/>
      <c r="G30" s="8"/>
      <c r="H30" s="8"/>
      <c r="I30" s="16" t="str">
        <f aca="false">IF(E30="","",IFERROR(INDEX('Bandas Salariales'!E$3:E$27,E30),""))</f>
        <v/>
      </c>
      <c r="J30" s="16" t="str">
        <f aca="false">IF(E30="","",IFERROR(INDEX('Bandas Salariales'!G$3:G$27,E30),""))</f>
        <v/>
      </c>
      <c r="K30" s="19" t="str">
        <f aca="false">IF(E30="","",IFERROR(ROUND(F30/INDEX('Bandas Salariales'!F$3:F$27,E30)*100,1),""))</f>
        <v/>
      </c>
      <c r="L30" s="13" t="str">
        <f aca="false">IF(K30="","",IF(K30&lt;85,"Bajo",IF(K30&gt;115,"Alto","En rango")))</f>
        <v/>
      </c>
    </row>
    <row r="31" customFormat="false" ht="15" hidden="false" customHeight="false" outlineLevel="0" collapsed="false">
      <c r="A31" s="7" t="s">
        <v>185</v>
      </c>
      <c r="B31" s="8"/>
      <c r="C31" s="8"/>
      <c r="D31" s="8"/>
      <c r="E31" s="8"/>
      <c r="F31" s="17"/>
      <c r="G31" s="8"/>
      <c r="H31" s="8"/>
      <c r="I31" s="16" t="str">
        <f aca="false">IF(E31="","",IFERROR(INDEX('Bandas Salariales'!E$3:E$27,E31),""))</f>
        <v/>
      </c>
      <c r="J31" s="16" t="str">
        <f aca="false">IF(E31="","",IFERROR(INDEX('Bandas Salariales'!G$3:G$27,E31),""))</f>
        <v/>
      </c>
      <c r="K31" s="19" t="str">
        <f aca="false">IF(E31="","",IFERROR(ROUND(F31/INDEX('Bandas Salariales'!F$3:F$27,E31)*100,1),""))</f>
        <v/>
      </c>
      <c r="L31" s="13" t="str">
        <f aca="false">IF(K31="","",IF(K31&lt;85,"Bajo",IF(K31&gt;115,"Alto","En rango")))</f>
        <v/>
      </c>
    </row>
    <row r="32" customFormat="false" ht="15" hidden="false" customHeight="false" outlineLevel="0" collapsed="false">
      <c r="A32" s="7" t="s">
        <v>186</v>
      </c>
      <c r="B32" s="8"/>
      <c r="C32" s="8"/>
      <c r="D32" s="8"/>
      <c r="E32" s="8"/>
      <c r="F32" s="17"/>
      <c r="G32" s="8"/>
      <c r="H32" s="8"/>
      <c r="I32" s="16" t="str">
        <f aca="false">IF(E32="","",IFERROR(INDEX('Bandas Salariales'!E$3:E$27,E32),""))</f>
        <v/>
      </c>
      <c r="J32" s="16" t="str">
        <f aca="false">IF(E32="","",IFERROR(INDEX('Bandas Salariales'!G$3:G$27,E32),""))</f>
        <v/>
      </c>
      <c r="K32" s="19" t="str">
        <f aca="false">IF(E32="","",IFERROR(ROUND(F32/INDEX('Bandas Salariales'!F$3:F$27,E32)*100,1),""))</f>
        <v/>
      </c>
      <c r="L32" s="13" t="str">
        <f aca="false">IF(K32="","",IF(K32&lt;85,"Bajo",IF(K32&gt;115,"Alto","En rango")))</f>
        <v/>
      </c>
    </row>
    <row r="33" customFormat="false" ht="15" hidden="false" customHeight="false" outlineLevel="0" collapsed="false">
      <c r="A33" s="7" t="s">
        <v>187</v>
      </c>
      <c r="B33" s="8"/>
      <c r="C33" s="8"/>
      <c r="D33" s="8"/>
      <c r="E33" s="8"/>
      <c r="F33" s="17"/>
      <c r="G33" s="8"/>
      <c r="H33" s="8"/>
      <c r="I33" s="16" t="str">
        <f aca="false">IF(E33="","",IFERROR(INDEX('Bandas Salariales'!E$3:E$27,E33),""))</f>
        <v/>
      </c>
      <c r="J33" s="16" t="str">
        <f aca="false">IF(E33="","",IFERROR(INDEX('Bandas Salariales'!G$3:G$27,E33),""))</f>
        <v/>
      </c>
      <c r="K33" s="19" t="str">
        <f aca="false">IF(E33="","",IFERROR(ROUND(F33/INDEX('Bandas Salariales'!F$3:F$27,E33)*100,1),""))</f>
        <v/>
      </c>
      <c r="L33" s="13" t="str">
        <f aca="false">IF(K33="","",IF(K33&lt;85,"Bajo",IF(K33&gt;115,"Alto","En rango")))</f>
        <v/>
      </c>
    </row>
    <row r="34" customFormat="false" ht="15" hidden="false" customHeight="false" outlineLevel="0" collapsed="false">
      <c r="A34" s="7" t="s">
        <v>188</v>
      </c>
      <c r="B34" s="8"/>
      <c r="C34" s="8"/>
      <c r="D34" s="8"/>
      <c r="E34" s="8"/>
      <c r="F34" s="17"/>
      <c r="G34" s="8"/>
      <c r="H34" s="8"/>
      <c r="I34" s="16" t="str">
        <f aca="false">IF(E34="","",IFERROR(INDEX('Bandas Salariales'!E$3:E$27,E34),""))</f>
        <v/>
      </c>
      <c r="J34" s="16" t="str">
        <f aca="false">IF(E34="","",IFERROR(INDEX('Bandas Salariales'!G$3:G$27,E34),""))</f>
        <v/>
      </c>
      <c r="K34" s="19" t="str">
        <f aca="false">IF(E34="","",IFERROR(ROUND(F34/INDEX('Bandas Salariales'!F$3:F$27,E34)*100,1),""))</f>
        <v/>
      </c>
      <c r="L34" s="13" t="str">
        <f aca="false">IF(K34="","",IF(K34&lt;85,"Bajo",IF(K34&gt;115,"Alto","En rango")))</f>
        <v/>
      </c>
    </row>
    <row r="35" customFormat="false" ht="15" hidden="false" customHeight="false" outlineLevel="0" collapsed="false">
      <c r="A35" s="7" t="s">
        <v>189</v>
      </c>
      <c r="B35" s="8"/>
      <c r="C35" s="8"/>
      <c r="D35" s="8"/>
      <c r="E35" s="8"/>
      <c r="F35" s="17"/>
      <c r="G35" s="8"/>
      <c r="H35" s="8"/>
      <c r="I35" s="16" t="str">
        <f aca="false">IF(E35="","",IFERROR(INDEX('Bandas Salariales'!E$3:E$27,E35),""))</f>
        <v/>
      </c>
      <c r="J35" s="16" t="str">
        <f aca="false">IF(E35="","",IFERROR(INDEX('Bandas Salariales'!G$3:G$27,E35),""))</f>
        <v/>
      </c>
      <c r="K35" s="19" t="str">
        <f aca="false">IF(E35="","",IFERROR(ROUND(F35/INDEX('Bandas Salariales'!F$3:F$27,E35)*100,1),""))</f>
        <v/>
      </c>
      <c r="L35" s="13" t="str">
        <f aca="false">IF(K35="","",IF(K35&lt;85,"Bajo",IF(K35&gt;115,"Alto","En rango")))</f>
        <v/>
      </c>
    </row>
    <row r="36" customFormat="false" ht="15" hidden="false" customHeight="false" outlineLevel="0" collapsed="false">
      <c r="A36" s="7" t="s">
        <v>190</v>
      </c>
      <c r="B36" s="8"/>
      <c r="C36" s="8"/>
      <c r="D36" s="8"/>
      <c r="E36" s="8"/>
      <c r="F36" s="17"/>
      <c r="G36" s="8"/>
      <c r="H36" s="8"/>
      <c r="I36" s="16" t="str">
        <f aca="false">IF(E36="","",IFERROR(INDEX('Bandas Salariales'!E$3:E$27,E36),""))</f>
        <v/>
      </c>
      <c r="J36" s="16" t="str">
        <f aca="false">IF(E36="","",IFERROR(INDEX('Bandas Salariales'!G$3:G$27,E36),""))</f>
        <v/>
      </c>
      <c r="K36" s="19" t="str">
        <f aca="false">IF(E36="","",IFERROR(ROUND(F36/INDEX('Bandas Salariales'!F$3:F$27,E36)*100,1),""))</f>
        <v/>
      </c>
      <c r="L36" s="13" t="str">
        <f aca="false">IF(K36="","",IF(K36&lt;85,"Bajo",IF(K36&gt;115,"Alto","En rango")))</f>
        <v/>
      </c>
    </row>
    <row r="37" customFormat="false" ht="15" hidden="false" customHeight="false" outlineLevel="0" collapsed="false">
      <c r="A37" s="7" t="s">
        <v>191</v>
      </c>
      <c r="B37" s="8"/>
      <c r="C37" s="8"/>
      <c r="D37" s="8"/>
      <c r="E37" s="8"/>
      <c r="F37" s="17"/>
      <c r="G37" s="8"/>
      <c r="H37" s="8"/>
      <c r="I37" s="16" t="str">
        <f aca="false">IF(E37="","",IFERROR(INDEX('Bandas Salariales'!E$3:E$27,E37),""))</f>
        <v/>
      </c>
      <c r="J37" s="16" t="str">
        <f aca="false">IF(E37="","",IFERROR(INDEX('Bandas Salariales'!G$3:G$27,E37),""))</f>
        <v/>
      </c>
      <c r="K37" s="19" t="str">
        <f aca="false">IF(E37="","",IFERROR(ROUND(F37/INDEX('Bandas Salariales'!F$3:F$27,E37)*100,1),""))</f>
        <v/>
      </c>
      <c r="L37" s="13" t="str">
        <f aca="false">IF(K37="","",IF(K37&lt;85,"Bajo",IF(K37&gt;115,"Alto","En rango")))</f>
        <v/>
      </c>
    </row>
    <row r="38" customFormat="false" ht="15" hidden="false" customHeight="false" outlineLevel="0" collapsed="false">
      <c r="A38" s="7" t="s">
        <v>192</v>
      </c>
      <c r="B38" s="8"/>
      <c r="C38" s="8"/>
      <c r="D38" s="8"/>
      <c r="E38" s="8"/>
      <c r="F38" s="17"/>
      <c r="G38" s="8"/>
      <c r="H38" s="8"/>
      <c r="I38" s="16" t="str">
        <f aca="false">IF(E38="","",IFERROR(INDEX('Bandas Salariales'!E$3:E$27,E38),""))</f>
        <v/>
      </c>
      <c r="J38" s="16" t="str">
        <f aca="false">IF(E38="","",IFERROR(INDEX('Bandas Salariales'!G$3:G$27,E38),""))</f>
        <v/>
      </c>
      <c r="K38" s="19" t="str">
        <f aca="false">IF(E38="","",IFERROR(ROUND(F38/INDEX('Bandas Salariales'!F$3:F$27,E38)*100,1),""))</f>
        <v/>
      </c>
      <c r="L38" s="13" t="str">
        <f aca="false">IF(K38="","",IF(K38&lt;85,"Bajo",IF(K38&gt;115,"Alto","En rango")))</f>
        <v/>
      </c>
    </row>
    <row r="39" customFormat="false" ht="15" hidden="false" customHeight="false" outlineLevel="0" collapsed="false">
      <c r="A39" s="7" t="s">
        <v>193</v>
      </c>
      <c r="B39" s="8"/>
      <c r="C39" s="8"/>
      <c r="D39" s="8"/>
      <c r="E39" s="8"/>
      <c r="F39" s="17"/>
      <c r="G39" s="8"/>
      <c r="H39" s="8"/>
      <c r="I39" s="16" t="str">
        <f aca="false">IF(E39="","",IFERROR(INDEX('Bandas Salariales'!E$3:E$27,E39),""))</f>
        <v/>
      </c>
      <c r="J39" s="16" t="str">
        <f aca="false">IF(E39="","",IFERROR(INDEX('Bandas Salariales'!G$3:G$27,E39),""))</f>
        <v/>
      </c>
      <c r="K39" s="19" t="str">
        <f aca="false">IF(E39="","",IFERROR(ROUND(F39/INDEX('Bandas Salariales'!F$3:F$27,E39)*100,1),""))</f>
        <v/>
      </c>
      <c r="L39" s="13" t="str">
        <f aca="false">IF(K39="","",IF(K39&lt;85,"Bajo",IF(K39&gt;115,"Alto","En rango")))</f>
        <v/>
      </c>
    </row>
    <row r="40" customFormat="false" ht="15" hidden="false" customHeight="false" outlineLevel="0" collapsed="false">
      <c r="A40" s="7" t="s">
        <v>194</v>
      </c>
      <c r="B40" s="8"/>
      <c r="C40" s="8"/>
      <c r="D40" s="8"/>
      <c r="E40" s="8"/>
      <c r="F40" s="17"/>
      <c r="G40" s="8"/>
      <c r="H40" s="8"/>
      <c r="I40" s="16" t="str">
        <f aca="false">IF(E40="","",IFERROR(INDEX('Bandas Salariales'!E$3:E$27,E40),""))</f>
        <v/>
      </c>
      <c r="J40" s="16" t="str">
        <f aca="false">IF(E40="","",IFERROR(INDEX('Bandas Salariales'!G$3:G$27,E40),""))</f>
        <v/>
      </c>
      <c r="K40" s="19" t="str">
        <f aca="false">IF(E40="","",IFERROR(ROUND(F40/INDEX('Bandas Salariales'!F$3:F$27,E40)*100,1),""))</f>
        <v/>
      </c>
      <c r="L40" s="13" t="str">
        <f aca="false">IF(K40="","",IF(K40&lt;85,"Bajo",IF(K40&gt;115,"Alto","En rango")))</f>
        <v/>
      </c>
    </row>
    <row r="41" customFormat="false" ht="15" hidden="false" customHeight="false" outlineLevel="0" collapsed="false">
      <c r="A41" s="7" t="s">
        <v>195</v>
      </c>
      <c r="B41" s="8"/>
      <c r="C41" s="8"/>
      <c r="D41" s="8"/>
      <c r="E41" s="8"/>
      <c r="F41" s="17"/>
      <c r="G41" s="8"/>
      <c r="H41" s="8"/>
      <c r="I41" s="16" t="str">
        <f aca="false">IF(E41="","",IFERROR(INDEX('Bandas Salariales'!E$3:E$27,E41),""))</f>
        <v/>
      </c>
      <c r="J41" s="16" t="str">
        <f aca="false">IF(E41="","",IFERROR(INDEX('Bandas Salariales'!G$3:G$27,E41),""))</f>
        <v/>
      </c>
      <c r="K41" s="19" t="str">
        <f aca="false">IF(E41="","",IFERROR(ROUND(F41/INDEX('Bandas Salariales'!F$3:F$27,E41)*100,1),""))</f>
        <v/>
      </c>
      <c r="L41" s="13" t="str">
        <f aca="false">IF(K41="","",IF(K41&lt;85,"Bajo",IF(K41&gt;115,"Alto","En rango")))</f>
        <v/>
      </c>
    </row>
    <row r="42" customFormat="false" ht="15" hidden="false" customHeight="false" outlineLevel="0" collapsed="false">
      <c r="A42" s="7" t="s">
        <v>196</v>
      </c>
      <c r="B42" s="8"/>
      <c r="C42" s="8"/>
      <c r="D42" s="8"/>
      <c r="E42" s="8"/>
      <c r="F42" s="17"/>
      <c r="G42" s="8"/>
      <c r="H42" s="8"/>
      <c r="I42" s="16" t="str">
        <f aca="false">IF(E42="","",IFERROR(INDEX('Bandas Salariales'!E$3:E$27,E42),""))</f>
        <v/>
      </c>
      <c r="J42" s="16" t="str">
        <f aca="false">IF(E42="","",IFERROR(INDEX('Bandas Salariales'!G$3:G$27,E42),""))</f>
        <v/>
      </c>
      <c r="K42" s="19" t="str">
        <f aca="false">IF(E42="","",IFERROR(ROUND(F42/INDEX('Bandas Salariales'!F$3:F$27,E42)*100,1),""))</f>
        <v/>
      </c>
      <c r="L42" s="13" t="str">
        <f aca="false">IF(K42="","",IF(K42&lt;85,"Bajo",IF(K42&gt;115,"Alto","En rango")))</f>
        <v/>
      </c>
    </row>
    <row r="43" customFormat="false" ht="15" hidden="false" customHeight="false" outlineLevel="0" collapsed="false">
      <c r="A43" s="7" t="s">
        <v>197</v>
      </c>
      <c r="B43" s="8"/>
      <c r="C43" s="8"/>
      <c r="D43" s="8"/>
      <c r="E43" s="8"/>
      <c r="F43" s="17"/>
      <c r="G43" s="8"/>
      <c r="H43" s="8"/>
      <c r="I43" s="16" t="str">
        <f aca="false">IF(E43="","",IFERROR(INDEX('Bandas Salariales'!E$3:E$27,E43),""))</f>
        <v/>
      </c>
      <c r="J43" s="16" t="str">
        <f aca="false">IF(E43="","",IFERROR(INDEX('Bandas Salariales'!G$3:G$27,E43),""))</f>
        <v/>
      </c>
      <c r="K43" s="19" t="str">
        <f aca="false">IF(E43="","",IFERROR(ROUND(F43/INDEX('Bandas Salariales'!F$3:F$27,E43)*100,1),""))</f>
        <v/>
      </c>
      <c r="L43" s="13" t="str">
        <f aca="false">IF(K43="","",IF(K43&lt;85,"Bajo",IF(K43&gt;115,"Alto","En rango")))</f>
        <v/>
      </c>
    </row>
    <row r="44" customFormat="false" ht="15" hidden="false" customHeight="false" outlineLevel="0" collapsed="false">
      <c r="A44" s="7" t="s">
        <v>198</v>
      </c>
      <c r="B44" s="8"/>
      <c r="C44" s="8"/>
      <c r="D44" s="8"/>
      <c r="E44" s="8"/>
      <c r="F44" s="17"/>
      <c r="G44" s="8"/>
      <c r="H44" s="8"/>
      <c r="I44" s="16" t="str">
        <f aca="false">IF(E44="","",IFERROR(INDEX('Bandas Salariales'!E$3:E$27,E44),""))</f>
        <v/>
      </c>
      <c r="J44" s="16" t="str">
        <f aca="false">IF(E44="","",IFERROR(INDEX('Bandas Salariales'!G$3:G$27,E44),""))</f>
        <v/>
      </c>
      <c r="K44" s="19" t="str">
        <f aca="false">IF(E44="","",IFERROR(ROUND(F44/INDEX('Bandas Salariales'!F$3:F$27,E44)*100,1),""))</f>
        <v/>
      </c>
      <c r="L44" s="13" t="str">
        <f aca="false">IF(K44="","",IF(K44&lt;85,"Bajo",IF(K44&gt;115,"Alto","En rango")))</f>
        <v/>
      </c>
    </row>
    <row r="45" customFormat="false" ht="15" hidden="false" customHeight="false" outlineLevel="0" collapsed="false">
      <c r="A45" s="7" t="s">
        <v>199</v>
      </c>
      <c r="B45" s="8"/>
      <c r="C45" s="8"/>
      <c r="D45" s="8"/>
      <c r="E45" s="8"/>
      <c r="F45" s="17"/>
      <c r="G45" s="8"/>
      <c r="H45" s="8"/>
      <c r="I45" s="16" t="str">
        <f aca="false">IF(E45="","",IFERROR(INDEX('Bandas Salariales'!E$3:E$27,E45),""))</f>
        <v/>
      </c>
      <c r="J45" s="16" t="str">
        <f aca="false">IF(E45="","",IFERROR(INDEX('Bandas Salariales'!G$3:G$27,E45),""))</f>
        <v/>
      </c>
      <c r="K45" s="19" t="str">
        <f aca="false">IF(E45="","",IFERROR(ROUND(F45/INDEX('Bandas Salariales'!F$3:F$27,E45)*100,1),""))</f>
        <v/>
      </c>
      <c r="L45" s="13" t="str">
        <f aca="false">IF(K45="","",IF(K45&lt;85,"Bajo",IF(K45&gt;115,"Alto","En rango")))</f>
        <v/>
      </c>
    </row>
    <row r="46" customFormat="false" ht="15" hidden="false" customHeight="false" outlineLevel="0" collapsed="false">
      <c r="A46" s="7" t="s">
        <v>200</v>
      </c>
      <c r="B46" s="8"/>
      <c r="C46" s="8"/>
      <c r="D46" s="8"/>
      <c r="E46" s="8"/>
      <c r="F46" s="17"/>
      <c r="G46" s="8"/>
      <c r="H46" s="8"/>
      <c r="I46" s="16" t="str">
        <f aca="false">IF(E46="","",IFERROR(INDEX('Bandas Salariales'!E$3:E$27,E46),""))</f>
        <v/>
      </c>
      <c r="J46" s="16" t="str">
        <f aca="false">IF(E46="","",IFERROR(INDEX('Bandas Salariales'!G$3:G$27,E46),""))</f>
        <v/>
      </c>
      <c r="K46" s="19" t="str">
        <f aca="false">IF(E46="","",IFERROR(ROUND(F46/INDEX('Bandas Salariales'!F$3:F$27,E46)*100,1),""))</f>
        <v/>
      </c>
      <c r="L46" s="13" t="str">
        <f aca="false">IF(K46="","",IF(K46&lt;85,"Bajo",IF(K46&gt;115,"Alto","En rango")))</f>
        <v/>
      </c>
    </row>
    <row r="47" customFormat="false" ht="15" hidden="false" customHeight="false" outlineLevel="0" collapsed="false">
      <c r="A47" s="7" t="s">
        <v>201</v>
      </c>
      <c r="B47" s="8"/>
      <c r="C47" s="8"/>
      <c r="D47" s="8"/>
      <c r="E47" s="8"/>
      <c r="F47" s="17"/>
      <c r="G47" s="8"/>
      <c r="H47" s="8"/>
      <c r="I47" s="16" t="str">
        <f aca="false">IF(E47="","",IFERROR(INDEX('Bandas Salariales'!E$3:E$27,E47),""))</f>
        <v/>
      </c>
      <c r="J47" s="16" t="str">
        <f aca="false">IF(E47="","",IFERROR(INDEX('Bandas Salariales'!G$3:G$27,E47),""))</f>
        <v/>
      </c>
      <c r="K47" s="19" t="str">
        <f aca="false">IF(E47="","",IFERROR(ROUND(F47/INDEX('Bandas Salariales'!F$3:F$27,E47)*100,1),""))</f>
        <v/>
      </c>
      <c r="L47" s="13" t="str">
        <f aca="false">IF(K47="","",IF(K47&lt;85,"Bajo",IF(K47&gt;115,"Alto","En rango")))</f>
        <v/>
      </c>
    </row>
    <row r="48" customFormat="false" ht="15" hidden="false" customHeight="false" outlineLevel="0" collapsed="false">
      <c r="A48" s="7" t="s">
        <v>202</v>
      </c>
      <c r="B48" s="8"/>
      <c r="C48" s="8"/>
      <c r="D48" s="8"/>
      <c r="E48" s="8"/>
      <c r="F48" s="17"/>
      <c r="G48" s="8"/>
      <c r="H48" s="8"/>
      <c r="I48" s="16" t="str">
        <f aca="false">IF(E48="","",IFERROR(INDEX('Bandas Salariales'!E$3:E$27,E48),""))</f>
        <v/>
      </c>
      <c r="J48" s="16" t="str">
        <f aca="false">IF(E48="","",IFERROR(INDEX('Bandas Salariales'!G$3:G$27,E48),""))</f>
        <v/>
      </c>
      <c r="K48" s="19" t="str">
        <f aca="false">IF(E48="","",IFERROR(ROUND(F48/INDEX('Bandas Salariales'!F$3:F$27,E48)*100,1),""))</f>
        <v/>
      </c>
      <c r="L48" s="13" t="str">
        <f aca="false">IF(K48="","",IF(K48&lt;85,"Bajo",IF(K48&gt;115,"Alto","En rango")))</f>
        <v/>
      </c>
    </row>
    <row r="49" customFormat="false" ht="15" hidden="false" customHeight="false" outlineLevel="0" collapsed="false">
      <c r="A49" s="7" t="s">
        <v>203</v>
      </c>
      <c r="B49" s="8"/>
      <c r="C49" s="8"/>
      <c r="D49" s="8"/>
      <c r="E49" s="8"/>
      <c r="F49" s="17"/>
      <c r="G49" s="8"/>
      <c r="H49" s="8"/>
      <c r="I49" s="16" t="str">
        <f aca="false">IF(E49="","",IFERROR(INDEX('Bandas Salariales'!E$3:E$27,E49),""))</f>
        <v/>
      </c>
      <c r="J49" s="16" t="str">
        <f aca="false">IF(E49="","",IFERROR(INDEX('Bandas Salariales'!G$3:G$27,E49),""))</f>
        <v/>
      </c>
      <c r="K49" s="19" t="str">
        <f aca="false">IF(E49="","",IFERROR(ROUND(F49/INDEX('Bandas Salariales'!F$3:F$27,E49)*100,1),""))</f>
        <v/>
      </c>
      <c r="L49" s="13" t="str">
        <f aca="false">IF(K49="","",IF(K49&lt;85,"Bajo",IF(K49&gt;115,"Alto","En rango")))</f>
        <v/>
      </c>
    </row>
    <row r="50" customFormat="false" ht="15" hidden="false" customHeight="false" outlineLevel="0" collapsed="false">
      <c r="A50" s="7" t="s">
        <v>204</v>
      </c>
      <c r="B50" s="8"/>
      <c r="C50" s="8"/>
      <c r="D50" s="8"/>
      <c r="E50" s="8"/>
      <c r="F50" s="17"/>
      <c r="G50" s="8"/>
      <c r="H50" s="8"/>
      <c r="I50" s="16" t="str">
        <f aca="false">IF(E50="","",IFERROR(INDEX('Bandas Salariales'!E$3:E$27,E50),""))</f>
        <v/>
      </c>
      <c r="J50" s="16" t="str">
        <f aca="false">IF(E50="","",IFERROR(INDEX('Bandas Salariales'!G$3:G$27,E50),""))</f>
        <v/>
      </c>
      <c r="K50" s="19" t="str">
        <f aca="false">IF(E50="","",IFERROR(ROUND(F50/INDEX('Bandas Salariales'!F$3:F$27,E50)*100,1),""))</f>
        <v/>
      </c>
      <c r="L50" s="13" t="str">
        <f aca="false">IF(K50="","",IF(K50&lt;85,"Bajo",IF(K50&gt;115,"Alto","En rango")))</f>
        <v/>
      </c>
    </row>
    <row r="51" customFormat="false" ht="15" hidden="false" customHeight="false" outlineLevel="0" collapsed="false">
      <c r="A51" s="7" t="s">
        <v>205</v>
      </c>
      <c r="B51" s="8"/>
      <c r="C51" s="8"/>
      <c r="D51" s="8"/>
      <c r="E51" s="8"/>
      <c r="F51" s="17"/>
      <c r="G51" s="8"/>
      <c r="H51" s="8"/>
      <c r="I51" s="16" t="str">
        <f aca="false">IF(E51="","",IFERROR(INDEX('Bandas Salariales'!E$3:E$27,E51),""))</f>
        <v/>
      </c>
      <c r="J51" s="16" t="str">
        <f aca="false">IF(E51="","",IFERROR(INDEX('Bandas Salariales'!G$3:G$27,E51),""))</f>
        <v/>
      </c>
      <c r="K51" s="19" t="str">
        <f aca="false">IF(E51="","",IFERROR(ROUND(F51/INDEX('Bandas Salariales'!F$3:F$27,E51)*100,1),""))</f>
        <v/>
      </c>
      <c r="L51" s="13" t="str">
        <f aca="false">IF(K51="","",IF(K51&lt;85,"Bajo",IF(K51&gt;115,"Alto","En rango")))</f>
        <v/>
      </c>
    </row>
    <row r="52" customFormat="false" ht="15" hidden="false" customHeight="false" outlineLevel="0" collapsed="false">
      <c r="A52" s="7" t="s">
        <v>206</v>
      </c>
      <c r="B52" s="8"/>
      <c r="C52" s="8"/>
      <c r="D52" s="8"/>
      <c r="E52" s="8"/>
      <c r="F52" s="17"/>
      <c r="G52" s="8"/>
      <c r="H52" s="8"/>
      <c r="I52" s="16" t="str">
        <f aca="false">IF(E52="","",IFERROR(INDEX('Bandas Salariales'!E$3:E$27,E52),""))</f>
        <v/>
      </c>
      <c r="J52" s="16" t="str">
        <f aca="false">IF(E52="","",IFERROR(INDEX('Bandas Salariales'!G$3:G$27,E52),""))</f>
        <v/>
      </c>
      <c r="K52" s="19" t="str">
        <f aca="false">IF(E52="","",IFERROR(ROUND(F52/INDEX('Bandas Salariales'!F$3:F$27,E52)*100,1),""))</f>
        <v/>
      </c>
      <c r="L52" s="13" t="str">
        <f aca="false">IF(K52="","",IF(K52&lt;85,"Bajo",IF(K52&gt;115,"Alto","En rango")))</f>
        <v/>
      </c>
    </row>
    <row r="53" customFormat="false" ht="15" hidden="false" customHeight="false" outlineLevel="0" collapsed="false">
      <c r="A53" s="7" t="s">
        <v>207</v>
      </c>
      <c r="B53" s="8"/>
      <c r="C53" s="8"/>
      <c r="D53" s="8"/>
      <c r="E53" s="8"/>
      <c r="F53" s="17"/>
      <c r="G53" s="8"/>
      <c r="H53" s="8"/>
      <c r="I53" s="16" t="str">
        <f aca="false">IF(E53="","",IFERROR(INDEX('Bandas Salariales'!E$3:E$27,E53),""))</f>
        <v/>
      </c>
      <c r="J53" s="16" t="str">
        <f aca="false">IF(E53="","",IFERROR(INDEX('Bandas Salariales'!G$3:G$27,E53),""))</f>
        <v/>
      </c>
      <c r="K53" s="19" t="str">
        <f aca="false">IF(E53="","",IFERROR(ROUND(F53/INDEX('Bandas Salariales'!F$3:F$27,E53)*100,1),""))</f>
        <v/>
      </c>
      <c r="L53" s="13" t="str">
        <f aca="false">IF(K53="","",IF(K53&lt;85,"Bajo",IF(K53&gt;115,"Alto","En rango")))</f>
        <v/>
      </c>
    </row>
    <row r="54" customFormat="false" ht="15" hidden="false" customHeight="false" outlineLevel="0" collapsed="false">
      <c r="A54" s="7" t="s">
        <v>208</v>
      </c>
      <c r="B54" s="8"/>
      <c r="C54" s="8"/>
      <c r="D54" s="8"/>
      <c r="E54" s="8"/>
      <c r="F54" s="17"/>
      <c r="G54" s="8"/>
      <c r="H54" s="8"/>
      <c r="I54" s="16" t="str">
        <f aca="false">IF(E54="","",IFERROR(INDEX('Bandas Salariales'!E$3:E$27,E54),""))</f>
        <v/>
      </c>
      <c r="J54" s="16" t="str">
        <f aca="false">IF(E54="","",IFERROR(INDEX('Bandas Salariales'!G$3:G$27,E54),""))</f>
        <v/>
      </c>
      <c r="K54" s="19" t="str">
        <f aca="false">IF(E54="","",IFERROR(ROUND(F54/INDEX('Bandas Salariales'!F$3:F$27,E54)*100,1),""))</f>
        <v/>
      </c>
      <c r="L54" s="13" t="str">
        <f aca="false">IF(K54="","",IF(K54&lt;85,"Bajo",IF(K54&gt;115,"Alto","En rango")))</f>
        <v/>
      </c>
    </row>
    <row r="55" customFormat="false" ht="15" hidden="false" customHeight="false" outlineLevel="0" collapsed="false">
      <c r="A55" s="7" t="s">
        <v>209</v>
      </c>
      <c r="B55" s="8"/>
      <c r="C55" s="8"/>
      <c r="D55" s="8"/>
      <c r="E55" s="8"/>
      <c r="F55" s="17"/>
      <c r="G55" s="8"/>
      <c r="H55" s="8"/>
      <c r="I55" s="16" t="str">
        <f aca="false">IF(E55="","",IFERROR(INDEX('Bandas Salariales'!E$3:E$27,E55),""))</f>
        <v/>
      </c>
      <c r="J55" s="16" t="str">
        <f aca="false">IF(E55="","",IFERROR(INDEX('Bandas Salariales'!G$3:G$27,E55),""))</f>
        <v/>
      </c>
      <c r="K55" s="19" t="str">
        <f aca="false">IF(E55="","",IFERROR(ROUND(F55/INDEX('Bandas Salariales'!F$3:F$27,E55)*100,1),""))</f>
        <v/>
      </c>
      <c r="L55" s="13" t="str">
        <f aca="false">IF(K55="","",IF(K55&lt;85,"Bajo",IF(K55&gt;115,"Alto","En rango")))</f>
        <v/>
      </c>
    </row>
    <row r="56" customFormat="false" ht="15" hidden="false" customHeight="false" outlineLevel="0" collapsed="false">
      <c r="A56" s="7" t="s">
        <v>210</v>
      </c>
      <c r="B56" s="8"/>
      <c r="C56" s="8"/>
      <c r="D56" s="8"/>
      <c r="E56" s="8"/>
      <c r="F56" s="17"/>
      <c r="G56" s="8"/>
      <c r="H56" s="8"/>
      <c r="I56" s="16" t="str">
        <f aca="false">IF(E56="","",IFERROR(INDEX('Bandas Salariales'!E$3:E$27,E56),""))</f>
        <v/>
      </c>
      <c r="J56" s="16" t="str">
        <f aca="false">IF(E56="","",IFERROR(INDEX('Bandas Salariales'!G$3:G$27,E56),""))</f>
        <v/>
      </c>
      <c r="K56" s="19" t="str">
        <f aca="false">IF(E56="","",IFERROR(ROUND(F56/INDEX('Bandas Salariales'!F$3:F$27,E56)*100,1),""))</f>
        <v/>
      </c>
      <c r="L56" s="13" t="str">
        <f aca="false">IF(K56="","",IF(K56&lt;85,"Bajo",IF(K56&gt;115,"Alto","En rango")))</f>
        <v/>
      </c>
    </row>
    <row r="57" customFormat="false" ht="15" hidden="false" customHeight="false" outlineLevel="0" collapsed="false">
      <c r="A57" s="7" t="s">
        <v>211</v>
      </c>
      <c r="B57" s="8"/>
      <c r="C57" s="8"/>
      <c r="D57" s="8"/>
      <c r="E57" s="8"/>
      <c r="F57" s="17"/>
      <c r="G57" s="8"/>
      <c r="H57" s="8"/>
      <c r="I57" s="16" t="str">
        <f aca="false">IF(E57="","",IFERROR(INDEX('Bandas Salariales'!E$3:E$27,E57),""))</f>
        <v/>
      </c>
      <c r="J57" s="16" t="str">
        <f aca="false">IF(E57="","",IFERROR(INDEX('Bandas Salariales'!G$3:G$27,E57),""))</f>
        <v/>
      </c>
      <c r="K57" s="19" t="str">
        <f aca="false">IF(E57="","",IFERROR(ROUND(F57/INDEX('Bandas Salariales'!F$3:F$27,E57)*100,1),""))</f>
        <v/>
      </c>
      <c r="L57" s="13" t="str">
        <f aca="false">IF(K57="","",IF(K57&lt;85,"Bajo",IF(K57&gt;115,"Alto","En rango")))</f>
        <v/>
      </c>
    </row>
    <row r="58" customFormat="false" ht="15" hidden="false" customHeight="false" outlineLevel="0" collapsed="false">
      <c r="A58" s="7" t="s">
        <v>212</v>
      </c>
      <c r="B58" s="8"/>
      <c r="C58" s="8"/>
      <c r="D58" s="8"/>
      <c r="E58" s="8"/>
      <c r="F58" s="17"/>
      <c r="G58" s="8"/>
      <c r="H58" s="8"/>
      <c r="I58" s="16" t="str">
        <f aca="false">IF(E58="","",IFERROR(INDEX('Bandas Salariales'!E$3:E$27,E58),""))</f>
        <v/>
      </c>
      <c r="J58" s="16" t="str">
        <f aca="false">IF(E58="","",IFERROR(INDEX('Bandas Salariales'!G$3:G$27,E58),""))</f>
        <v/>
      </c>
      <c r="K58" s="19" t="str">
        <f aca="false">IF(E58="","",IFERROR(ROUND(F58/INDEX('Bandas Salariales'!F$3:F$27,E58)*100,1),""))</f>
        <v/>
      </c>
      <c r="L58" s="13" t="str">
        <f aca="false">IF(K58="","",IF(K58&lt;85,"Bajo",IF(K58&gt;115,"Alto","En rango")))</f>
        <v/>
      </c>
    </row>
    <row r="59" customFormat="false" ht="15" hidden="false" customHeight="false" outlineLevel="0" collapsed="false">
      <c r="A59" s="7" t="s">
        <v>213</v>
      </c>
      <c r="B59" s="8"/>
      <c r="C59" s="8"/>
      <c r="D59" s="8"/>
      <c r="E59" s="8"/>
      <c r="F59" s="17"/>
      <c r="G59" s="8"/>
      <c r="H59" s="8"/>
      <c r="I59" s="16" t="str">
        <f aca="false">IF(E59="","",IFERROR(INDEX('Bandas Salariales'!E$3:E$27,E59),""))</f>
        <v/>
      </c>
      <c r="J59" s="16" t="str">
        <f aca="false">IF(E59="","",IFERROR(INDEX('Bandas Salariales'!G$3:G$27,E59),""))</f>
        <v/>
      </c>
      <c r="K59" s="19" t="str">
        <f aca="false">IF(E59="","",IFERROR(ROUND(F59/INDEX('Bandas Salariales'!F$3:F$27,E59)*100,1),""))</f>
        <v/>
      </c>
      <c r="L59" s="13" t="str">
        <f aca="false">IF(K59="","",IF(K59&lt;85,"Bajo",IF(K59&gt;115,"Alto","En rango")))</f>
        <v/>
      </c>
    </row>
    <row r="60" customFormat="false" ht="15" hidden="false" customHeight="false" outlineLevel="0" collapsed="false">
      <c r="A60" s="7" t="s">
        <v>214</v>
      </c>
      <c r="B60" s="8"/>
      <c r="C60" s="8"/>
      <c r="D60" s="8"/>
      <c r="E60" s="8"/>
      <c r="F60" s="17"/>
      <c r="G60" s="8"/>
      <c r="H60" s="8"/>
      <c r="I60" s="16" t="str">
        <f aca="false">IF(E60="","",IFERROR(INDEX('Bandas Salariales'!E$3:E$27,E60),""))</f>
        <v/>
      </c>
      <c r="J60" s="16" t="str">
        <f aca="false">IF(E60="","",IFERROR(INDEX('Bandas Salariales'!G$3:G$27,E60),""))</f>
        <v/>
      </c>
      <c r="K60" s="19" t="str">
        <f aca="false">IF(E60="","",IFERROR(ROUND(F60/INDEX('Bandas Salariales'!F$3:F$27,E60)*100,1),""))</f>
        <v/>
      </c>
      <c r="L60" s="13" t="str">
        <f aca="false">IF(K60="","",IF(K60&lt;85,"Bajo",IF(K60&gt;115,"Alto","En rango")))</f>
        <v/>
      </c>
    </row>
    <row r="61" customFormat="false" ht="15" hidden="false" customHeight="false" outlineLevel="0" collapsed="false">
      <c r="A61" s="7" t="s">
        <v>215</v>
      </c>
      <c r="B61" s="8"/>
      <c r="C61" s="8"/>
      <c r="D61" s="8"/>
      <c r="E61" s="8"/>
      <c r="F61" s="17"/>
      <c r="G61" s="8"/>
      <c r="H61" s="8"/>
      <c r="I61" s="16" t="str">
        <f aca="false">IF(E61="","",IFERROR(INDEX('Bandas Salariales'!E$3:E$27,E61),""))</f>
        <v/>
      </c>
      <c r="J61" s="16" t="str">
        <f aca="false">IF(E61="","",IFERROR(INDEX('Bandas Salariales'!G$3:G$27,E61),""))</f>
        <v/>
      </c>
      <c r="K61" s="19" t="str">
        <f aca="false">IF(E61="","",IFERROR(ROUND(F61/INDEX('Bandas Salariales'!F$3:F$27,E61)*100,1),""))</f>
        <v/>
      </c>
      <c r="L61" s="13" t="str">
        <f aca="false">IF(K61="","",IF(K61&lt;85,"Bajo",IF(K61&gt;115,"Alto","En rango")))</f>
        <v/>
      </c>
    </row>
    <row r="62" customFormat="false" ht="15" hidden="false" customHeight="false" outlineLevel="0" collapsed="false">
      <c r="A62" s="7" t="s">
        <v>216</v>
      </c>
      <c r="B62" s="8"/>
      <c r="C62" s="8"/>
      <c r="D62" s="8"/>
      <c r="E62" s="8"/>
      <c r="F62" s="17"/>
      <c r="G62" s="8"/>
      <c r="H62" s="8"/>
      <c r="I62" s="16" t="str">
        <f aca="false">IF(E62="","",IFERROR(INDEX('Bandas Salariales'!E$3:E$27,E62),""))</f>
        <v/>
      </c>
      <c r="J62" s="16" t="str">
        <f aca="false">IF(E62="","",IFERROR(INDEX('Bandas Salariales'!G$3:G$27,E62),""))</f>
        <v/>
      </c>
      <c r="K62" s="19" t="str">
        <f aca="false">IF(E62="","",IFERROR(ROUND(F62/INDEX('Bandas Salariales'!F$3:F$27,E62)*100,1),""))</f>
        <v/>
      </c>
      <c r="L62" s="13" t="str">
        <f aca="false">IF(K62="","",IF(K62&lt;85,"Bajo",IF(K62&gt;115,"Alto","En rango")))</f>
        <v/>
      </c>
    </row>
    <row r="63" customFormat="false" ht="15" hidden="false" customHeight="false" outlineLevel="0" collapsed="false">
      <c r="A63" s="7" t="s">
        <v>217</v>
      </c>
      <c r="B63" s="8"/>
      <c r="C63" s="8"/>
      <c r="D63" s="8"/>
      <c r="E63" s="8"/>
      <c r="F63" s="17"/>
      <c r="G63" s="8"/>
      <c r="H63" s="8"/>
      <c r="I63" s="16" t="str">
        <f aca="false">IF(E63="","",IFERROR(INDEX('Bandas Salariales'!E$3:E$27,E63),""))</f>
        <v/>
      </c>
      <c r="J63" s="16" t="str">
        <f aca="false">IF(E63="","",IFERROR(INDEX('Bandas Salariales'!G$3:G$27,E63),""))</f>
        <v/>
      </c>
      <c r="K63" s="19" t="str">
        <f aca="false">IF(E63="","",IFERROR(ROUND(F63/INDEX('Bandas Salariales'!F$3:F$27,E63)*100,1),""))</f>
        <v/>
      </c>
      <c r="L63" s="13" t="str">
        <f aca="false">IF(K63="","",IF(K63&lt;85,"Bajo",IF(K63&gt;115,"Alto","En rango")))</f>
        <v/>
      </c>
    </row>
    <row r="64" customFormat="false" ht="15" hidden="false" customHeight="false" outlineLevel="0" collapsed="false">
      <c r="A64" s="7" t="s">
        <v>218</v>
      </c>
      <c r="B64" s="8"/>
      <c r="C64" s="8"/>
      <c r="D64" s="8"/>
      <c r="E64" s="8"/>
      <c r="F64" s="17"/>
      <c r="G64" s="8"/>
      <c r="H64" s="8"/>
      <c r="I64" s="16" t="str">
        <f aca="false">IF(E64="","",IFERROR(INDEX('Bandas Salariales'!E$3:E$27,E64),""))</f>
        <v/>
      </c>
      <c r="J64" s="16" t="str">
        <f aca="false">IF(E64="","",IFERROR(INDEX('Bandas Salariales'!G$3:G$27,E64),""))</f>
        <v/>
      </c>
      <c r="K64" s="19" t="str">
        <f aca="false">IF(E64="","",IFERROR(ROUND(F64/INDEX('Bandas Salariales'!F$3:F$27,E64)*100,1),""))</f>
        <v/>
      </c>
      <c r="L64" s="13" t="str">
        <f aca="false">IF(K64="","",IF(K64&lt;85,"Bajo",IF(K64&gt;115,"Alto","En rango")))</f>
        <v/>
      </c>
    </row>
    <row r="65" customFormat="false" ht="15" hidden="false" customHeight="false" outlineLevel="0" collapsed="false">
      <c r="A65" s="7" t="s">
        <v>219</v>
      </c>
      <c r="B65" s="8"/>
      <c r="C65" s="8"/>
      <c r="D65" s="8"/>
      <c r="E65" s="8"/>
      <c r="F65" s="17"/>
      <c r="G65" s="8"/>
      <c r="H65" s="8"/>
      <c r="I65" s="16" t="str">
        <f aca="false">IF(E65="","",IFERROR(INDEX('Bandas Salariales'!E$3:E$27,E65),""))</f>
        <v/>
      </c>
      <c r="J65" s="16" t="str">
        <f aca="false">IF(E65="","",IFERROR(INDEX('Bandas Salariales'!G$3:G$27,E65),""))</f>
        <v/>
      </c>
      <c r="K65" s="19" t="str">
        <f aca="false">IF(E65="","",IFERROR(ROUND(F65/INDEX('Bandas Salariales'!F$3:F$27,E65)*100,1),""))</f>
        <v/>
      </c>
      <c r="L65" s="13" t="str">
        <f aca="false">IF(K65="","",IF(K65&lt;85,"Bajo",IF(K65&gt;115,"Alto","En rango")))</f>
        <v/>
      </c>
    </row>
    <row r="66" customFormat="false" ht="15" hidden="false" customHeight="false" outlineLevel="0" collapsed="false">
      <c r="A66" s="7" t="s">
        <v>220</v>
      </c>
      <c r="B66" s="8"/>
      <c r="C66" s="8"/>
      <c r="D66" s="8"/>
      <c r="E66" s="8"/>
      <c r="F66" s="17"/>
      <c r="G66" s="8"/>
      <c r="H66" s="8"/>
      <c r="I66" s="16" t="str">
        <f aca="false">IF(E66="","",IFERROR(INDEX('Bandas Salariales'!E$3:E$27,E66),""))</f>
        <v/>
      </c>
      <c r="J66" s="16" t="str">
        <f aca="false">IF(E66="","",IFERROR(INDEX('Bandas Salariales'!G$3:G$27,E66),""))</f>
        <v/>
      </c>
      <c r="K66" s="19" t="str">
        <f aca="false">IF(E66="","",IFERROR(ROUND(F66/INDEX('Bandas Salariales'!F$3:F$27,E66)*100,1),""))</f>
        <v/>
      </c>
      <c r="L66" s="13" t="str">
        <f aca="false">IF(K66="","",IF(K66&lt;85,"Bajo",IF(K66&gt;115,"Alto","En rango")))</f>
        <v/>
      </c>
    </row>
    <row r="67" customFormat="false" ht="15" hidden="false" customHeight="false" outlineLevel="0" collapsed="false">
      <c r="A67" s="7" t="s">
        <v>221</v>
      </c>
      <c r="B67" s="8"/>
      <c r="C67" s="8"/>
      <c r="D67" s="8"/>
      <c r="E67" s="8"/>
      <c r="F67" s="17"/>
      <c r="G67" s="8"/>
      <c r="H67" s="8"/>
      <c r="I67" s="16" t="str">
        <f aca="false">IF(E67="","",IFERROR(INDEX('Bandas Salariales'!E$3:E$27,E67),""))</f>
        <v/>
      </c>
      <c r="J67" s="16" t="str">
        <f aca="false">IF(E67="","",IFERROR(INDEX('Bandas Salariales'!G$3:G$27,E67),""))</f>
        <v/>
      </c>
      <c r="K67" s="19" t="str">
        <f aca="false">IF(E67="","",IFERROR(ROUND(F67/INDEX('Bandas Salariales'!F$3:F$27,E67)*100,1),""))</f>
        <v/>
      </c>
      <c r="L67" s="13" t="str">
        <f aca="false">IF(K67="","",IF(K67&lt;85,"Bajo",IF(K67&gt;115,"Alto","En rango")))</f>
        <v/>
      </c>
    </row>
    <row r="68" customFormat="false" ht="15" hidden="false" customHeight="false" outlineLevel="0" collapsed="false">
      <c r="A68" s="7" t="s">
        <v>222</v>
      </c>
      <c r="B68" s="8"/>
      <c r="C68" s="8"/>
      <c r="D68" s="8"/>
      <c r="E68" s="8"/>
      <c r="F68" s="17"/>
      <c r="G68" s="8"/>
      <c r="H68" s="8"/>
      <c r="I68" s="16" t="str">
        <f aca="false">IF(E68="","",IFERROR(INDEX('Bandas Salariales'!E$3:E$27,E68),""))</f>
        <v/>
      </c>
      <c r="J68" s="16" t="str">
        <f aca="false">IF(E68="","",IFERROR(INDEX('Bandas Salariales'!G$3:G$27,E68),""))</f>
        <v/>
      </c>
      <c r="K68" s="19" t="str">
        <f aca="false">IF(E68="","",IFERROR(ROUND(F68/INDEX('Bandas Salariales'!F$3:F$27,E68)*100,1),""))</f>
        <v/>
      </c>
      <c r="L68" s="13" t="str">
        <f aca="false">IF(K68="","",IF(K68&lt;85,"Bajo",IF(K68&gt;115,"Alto","En rango")))</f>
        <v/>
      </c>
    </row>
    <row r="69" customFormat="false" ht="15" hidden="false" customHeight="false" outlineLevel="0" collapsed="false">
      <c r="A69" s="7" t="s">
        <v>223</v>
      </c>
      <c r="B69" s="8"/>
      <c r="C69" s="8"/>
      <c r="D69" s="8"/>
      <c r="E69" s="8"/>
      <c r="F69" s="17"/>
      <c r="G69" s="8"/>
      <c r="H69" s="8"/>
      <c r="I69" s="16" t="str">
        <f aca="false">IF(E69="","",IFERROR(INDEX('Bandas Salariales'!E$3:E$27,E69),""))</f>
        <v/>
      </c>
      <c r="J69" s="16" t="str">
        <f aca="false">IF(E69="","",IFERROR(INDEX('Bandas Salariales'!G$3:G$27,E69),""))</f>
        <v/>
      </c>
      <c r="K69" s="19" t="str">
        <f aca="false">IF(E69="","",IFERROR(ROUND(F69/INDEX('Bandas Salariales'!F$3:F$27,E69)*100,1),""))</f>
        <v/>
      </c>
      <c r="L69" s="13" t="str">
        <f aca="false">IF(K69="","",IF(K69&lt;85,"Bajo",IF(K69&gt;115,"Alto","En rango")))</f>
        <v/>
      </c>
    </row>
    <row r="70" customFormat="false" ht="15" hidden="false" customHeight="false" outlineLevel="0" collapsed="false">
      <c r="A70" s="7" t="s">
        <v>224</v>
      </c>
      <c r="B70" s="8"/>
      <c r="C70" s="8"/>
      <c r="D70" s="8"/>
      <c r="E70" s="8"/>
      <c r="F70" s="17"/>
      <c r="G70" s="8"/>
      <c r="H70" s="8"/>
      <c r="I70" s="16" t="str">
        <f aca="false">IF(E70="","",IFERROR(INDEX('Bandas Salariales'!E$3:E$27,E70),""))</f>
        <v/>
      </c>
      <c r="J70" s="16" t="str">
        <f aca="false">IF(E70="","",IFERROR(INDEX('Bandas Salariales'!G$3:G$27,E70),""))</f>
        <v/>
      </c>
      <c r="K70" s="19" t="str">
        <f aca="false">IF(E70="","",IFERROR(ROUND(F70/INDEX('Bandas Salariales'!F$3:F$27,E70)*100,1),""))</f>
        <v/>
      </c>
      <c r="L70" s="13" t="str">
        <f aca="false">IF(K70="","",IF(K70&lt;85,"Bajo",IF(K70&gt;115,"Alto","En rango")))</f>
        <v/>
      </c>
    </row>
    <row r="71" customFormat="false" ht="15" hidden="false" customHeight="false" outlineLevel="0" collapsed="false">
      <c r="A71" s="7" t="s">
        <v>225</v>
      </c>
      <c r="B71" s="8"/>
      <c r="C71" s="8"/>
      <c r="D71" s="8"/>
      <c r="E71" s="8"/>
      <c r="F71" s="17"/>
      <c r="G71" s="8"/>
      <c r="H71" s="8"/>
      <c r="I71" s="16" t="str">
        <f aca="false">IF(E71="","",IFERROR(INDEX('Bandas Salariales'!E$3:E$27,E71),""))</f>
        <v/>
      </c>
      <c r="J71" s="16" t="str">
        <f aca="false">IF(E71="","",IFERROR(INDEX('Bandas Salariales'!G$3:G$27,E71),""))</f>
        <v/>
      </c>
      <c r="K71" s="19" t="str">
        <f aca="false">IF(E71="","",IFERROR(ROUND(F71/INDEX('Bandas Salariales'!F$3:F$27,E71)*100,1),""))</f>
        <v/>
      </c>
      <c r="L71" s="13" t="str">
        <f aca="false">IF(K71="","",IF(K71&lt;85,"Bajo",IF(K71&gt;115,"Alto","En rango")))</f>
        <v/>
      </c>
    </row>
    <row r="72" customFormat="false" ht="15" hidden="false" customHeight="false" outlineLevel="0" collapsed="false">
      <c r="A72" s="7" t="s">
        <v>226</v>
      </c>
      <c r="B72" s="8"/>
      <c r="C72" s="8"/>
      <c r="D72" s="8"/>
      <c r="E72" s="8"/>
      <c r="F72" s="17"/>
      <c r="G72" s="8"/>
      <c r="H72" s="8"/>
      <c r="I72" s="16" t="str">
        <f aca="false">IF(E72="","",IFERROR(INDEX('Bandas Salariales'!E$3:E$27,E72),""))</f>
        <v/>
      </c>
      <c r="J72" s="16" t="str">
        <f aca="false">IF(E72="","",IFERROR(INDEX('Bandas Salariales'!G$3:G$27,E72),""))</f>
        <v/>
      </c>
      <c r="K72" s="19" t="str">
        <f aca="false">IF(E72="","",IFERROR(ROUND(F72/INDEX('Bandas Salariales'!F$3:F$27,E72)*100,1),""))</f>
        <v/>
      </c>
      <c r="L72" s="13" t="str">
        <f aca="false">IF(K72="","",IF(K72&lt;85,"Bajo",IF(K72&gt;115,"Alto","En rango")))</f>
        <v/>
      </c>
    </row>
    <row r="73" customFormat="false" ht="15" hidden="false" customHeight="false" outlineLevel="0" collapsed="false">
      <c r="A73" s="7" t="s">
        <v>227</v>
      </c>
      <c r="B73" s="8"/>
      <c r="C73" s="8"/>
      <c r="D73" s="8"/>
      <c r="E73" s="8"/>
      <c r="F73" s="17"/>
      <c r="G73" s="8"/>
      <c r="H73" s="8"/>
      <c r="I73" s="16" t="str">
        <f aca="false">IF(E73="","",IFERROR(INDEX('Bandas Salariales'!E$3:E$27,E73),""))</f>
        <v/>
      </c>
      <c r="J73" s="16" t="str">
        <f aca="false">IF(E73="","",IFERROR(INDEX('Bandas Salariales'!G$3:G$27,E73),""))</f>
        <v/>
      </c>
      <c r="K73" s="19" t="str">
        <f aca="false">IF(E73="","",IFERROR(ROUND(F73/INDEX('Bandas Salariales'!F$3:F$27,E73)*100,1),""))</f>
        <v/>
      </c>
      <c r="L73" s="13" t="str">
        <f aca="false">IF(K73="","",IF(K73&lt;85,"Bajo",IF(K73&gt;115,"Alto","En rango")))</f>
        <v/>
      </c>
    </row>
    <row r="74" customFormat="false" ht="15" hidden="false" customHeight="false" outlineLevel="0" collapsed="false">
      <c r="A74" s="7" t="s">
        <v>228</v>
      </c>
      <c r="B74" s="8"/>
      <c r="C74" s="8"/>
      <c r="D74" s="8"/>
      <c r="E74" s="8"/>
      <c r="F74" s="17"/>
      <c r="G74" s="8"/>
      <c r="H74" s="8"/>
      <c r="I74" s="16" t="str">
        <f aca="false">IF(E74="","",IFERROR(INDEX('Bandas Salariales'!E$3:E$27,E74),""))</f>
        <v/>
      </c>
      <c r="J74" s="16" t="str">
        <f aca="false">IF(E74="","",IFERROR(INDEX('Bandas Salariales'!G$3:G$27,E74),""))</f>
        <v/>
      </c>
      <c r="K74" s="19" t="str">
        <f aca="false">IF(E74="","",IFERROR(ROUND(F74/INDEX('Bandas Salariales'!F$3:F$27,E74)*100,1),""))</f>
        <v/>
      </c>
      <c r="L74" s="13" t="str">
        <f aca="false">IF(K74="","",IF(K74&lt;85,"Bajo",IF(K74&gt;115,"Alto","En rango")))</f>
        <v/>
      </c>
    </row>
    <row r="75" customFormat="false" ht="15" hidden="false" customHeight="false" outlineLevel="0" collapsed="false">
      <c r="A75" s="7" t="s">
        <v>229</v>
      </c>
      <c r="B75" s="8"/>
      <c r="C75" s="8"/>
      <c r="D75" s="8"/>
      <c r="E75" s="8"/>
      <c r="F75" s="17"/>
      <c r="G75" s="8"/>
      <c r="H75" s="8"/>
      <c r="I75" s="16" t="str">
        <f aca="false">IF(E75="","",IFERROR(INDEX('Bandas Salariales'!E$3:E$27,E75),""))</f>
        <v/>
      </c>
      <c r="J75" s="16" t="str">
        <f aca="false">IF(E75="","",IFERROR(INDEX('Bandas Salariales'!G$3:G$27,E75),""))</f>
        <v/>
      </c>
      <c r="K75" s="19" t="str">
        <f aca="false">IF(E75="","",IFERROR(ROUND(F75/INDEX('Bandas Salariales'!F$3:F$27,E75)*100,1),""))</f>
        <v/>
      </c>
      <c r="L75" s="13" t="str">
        <f aca="false">IF(K75="","",IF(K75&lt;85,"Bajo",IF(K75&gt;115,"Alto","En rango")))</f>
        <v/>
      </c>
    </row>
    <row r="76" customFormat="false" ht="15" hidden="false" customHeight="false" outlineLevel="0" collapsed="false">
      <c r="A76" s="7" t="s">
        <v>230</v>
      </c>
      <c r="B76" s="8"/>
      <c r="C76" s="8"/>
      <c r="D76" s="8"/>
      <c r="E76" s="8"/>
      <c r="F76" s="17"/>
      <c r="G76" s="8"/>
      <c r="H76" s="8"/>
      <c r="I76" s="16" t="str">
        <f aca="false">IF(E76="","",IFERROR(INDEX('Bandas Salariales'!E$3:E$27,E76),""))</f>
        <v/>
      </c>
      <c r="J76" s="16" t="str">
        <f aca="false">IF(E76="","",IFERROR(INDEX('Bandas Salariales'!G$3:G$27,E76),""))</f>
        <v/>
      </c>
      <c r="K76" s="19" t="str">
        <f aca="false">IF(E76="","",IFERROR(ROUND(F76/INDEX('Bandas Salariales'!F$3:F$27,E76)*100,1),""))</f>
        <v/>
      </c>
      <c r="L76" s="13" t="str">
        <f aca="false">IF(K76="","",IF(K76&lt;85,"Bajo",IF(K76&gt;115,"Alto","En rango")))</f>
        <v/>
      </c>
    </row>
    <row r="77" customFormat="false" ht="15" hidden="false" customHeight="false" outlineLevel="0" collapsed="false">
      <c r="A77" s="7" t="s">
        <v>231</v>
      </c>
      <c r="B77" s="8"/>
      <c r="C77" s="8"/>
      <c r="D77" s="8"/>
      <c r="E77" s="8"/>
      <c r="F77" s="17"/>
      <c r="G77" s="8"/>
      <c r="H77" s="8"/>
      <c r="I77" s="16" t="str">
        <f aca="false">IF(E77="","",IFERROR(INDEX('Bandas Salariales'!E$3:E$27,E77),""))</f>
        <v/>
      </c>
      <c r="J77" s="16" t="str">
        <f aca="false">IF(E77="","",IFERROR(INDEX('Bandas Salariales'!G$3:G$27,E77),""))</f>
        <v/>
      </c>
      <c r="K77" s="19" t="str">
        <f aca="false">IF(E77="","",IFERROR(ROUND(F77/INDEX('Bandas Salariales'!F$3:F$27,E77)*100,1),""))</f>
        <v/>
      </c>
      <c r="L77" s="13" t="str">
        <f aca="false">IF(K77="","",IF(K77&lt;85,"Bajo",IF(K77&gt;115,"Alto","En rango")))</f>
        <v/>
      </c>
    </row>
    <row r="78" customFormat="false" ht="15" hidden="false" customHeight="false" outlineLevel="0" collapsed="false">
      <c r="A78" s="7" t="s">
        <v>232</v>
      </c>
      <c r="B78" s="8"/>
      <c r="C78" s="8"/>
      <c r="D78" s="8"/>
      <c r="E78" s="8"/>
      <c r="F78" s="17"/>
      <c r="G78" s="8"/>
      <c r="H78" s="8"/>
      <c r="I78" s="16" t="str">
        <f aca="false">IF(E78="","",IFERROR(INDEX('Bandas Salariales'!E$3:E$27,E78),""))</f>
        <v/>
      </c>
      <c r="J78" s="16" t="str">
        <f aca="false">IF(E78="","",IFERROR(INDEX('Bandas Salariales'!G$3:G$27,E78),""))</f>
        <v/>
      </c>
      <c r="K78" s="19" t="str">
        <f aca="false">IF(E78="","",IFERROR(ROUND(F78/INDEX('Bandas Salariales'!F$3:F$27,E78)*100,1),""))</f>
        <v/>
      </c>
      <c r="L78" s="13" t="str">
        <f aca="false">IF(K78="","",IF(K78&lt;85,"Bajo",IF(K78&gt;115,"Alto","En rango")))</f>
        <v/>
      </c>
    </row>
    <row r="79" customFormat="false" ht="15" hidden="false" customHeight="false" outlineLevel="0" collapsed="false">
      <c r="A79" s="7" t="s">
        <v>233</v>
      </c>
      <c r="B79" s="8"/>
      <c r="C79" s="8"/>
      <c r="D79" s="8"/>
      <c r="E79" s="8"/>
      <c r="F79" s="17"/>
      <c r="G79" s="8"/>
      <c r="H79" s="8"/>
      <c r="I79" s="16" t="str">
        <f aca="false">IF(E79="","",IFERROR(INDEX('Bandas Salariales'!E$3:E$27,E79),""))</f>
        <v/>
      </c>
      <c r="J79" s="16" t="str">
        <f aca="false">IF(E79="","",IFERROR(INDEX('Bandas Salariales'!G$3:G$27,E79),""))</f>
        <v/>
      </c>
      <c r="K79" s="19" t="str">
        <f aca="false">IF(E79="","",IFERROR(ROUND(F79/INDEX('Bandas Salariales'!F$3:F$27,E79)*100,1),""))</f>
        <v/>
      </c>
      <c r="L79" s="13" t="str">
        <f aca="false">IF(K79="","",IF(K79&lt;85,"Bajo",IF(K79&gt;115,"Alto","En rango")))</f>
        <v/>
      </c>
    </row>
    <row r="80" customFormat="false" ht="15" hidden="false" customHeight="false" outlineLevel="0" collapsed="false">
      <c r="A80" s="7" t="s">
        <v>234</v>
      </c>
      <c r="B80" s="8"/>
      <c r="C80" s="8"/>
      <c r="D80" s="8"/>
      <c r="E80" s="8"/>
      <c r="F80" s="17"/>
      <c r="G80" s="8"/>
      <c r="H80" s="8"/>
      <c r="I80" s="16" t="str">
        <f aca="false">IF(E80="","",IFERROR(INDEX('Bandas Salariales'!E$3:E$27,E80),""))</f>
        <v/>
      </c>
      <c r="J80" s="16" t="str">
        <f aca="false">IF(E80="","",IFERROR(INDEX('Bandas Salariales'!G$3:G$27,E80),""))</f>
        <v/>
      </c>
      <c r="K80" s="19" t="str">
        <f aca="false">IF(E80="","",IFERROR(ROUND(F80/INDEX('Bandas Salariales'!F$3:F$27,E80)*100,1),""))</f>
        <v/>
      </c>
      <c r="L80" s="13" t="str">
        <f aca="false">IF(K80="","",IF(K80&lt;85,"Bajo",IF(K80&gt;115,"Alto","En rango")))</f>
        <v/>
      </c>
    </row>
    <row r="81" customFormat="false" ht="15" hidden="false" customHeight="false" outlineLevel="0" collapsed="false">
      <c r="A81" s="7" t="s">
        <v>235</v>
      </c>
      <c r="B81" s="8"/>
      <c r="C81" s="8"/>
      <c r="D81" s="8"/>
      <c r="E81" s="8"/>
      <c r="F81" s="17"/>
      <c r="G81" s="8"/>
      <c r="H81" s="8"/>
      <c r="I81" s="16" t="str">
        <f aca="false">IF(E81="","",IFERROR(INDEX('Bandas Salariales'!E$3:E$27,E81),""))</f>
        <v/>
      </c>
      <c r="J81" s="16" t="str">
        <f aca="false">IF(E81="","",IFERROR(INDEX('Bandas Salariales'!G$3:G$27,E81),""))</f>
        <v/>
      </c>
      <c r="K81" s="19" t="str">
        <f aca="false">IF(E81="","",IFERROR(ROUND(F81/INDEX('Bandas Salariales'!F$3:F$27,E81)*100,1),""))</f>
        <v/>
      </c>
      <c r="L81" s="13" t="str">
        <f aca="false">IF(K81="","",IF(K81&lt;85,"Bajo",IF(K81&gt;115,"Alto","En rango")))</f>
        <v/>
      </c>
    </row>
    <row r="82" customFormat="false" ht="15" hidden="false" customHeight="false" outlineLevel="0" collapsed="false">
      <c r="A82" s="7" t="s">
        <v>236</v>
      </c>
      <c r="B82" s="8"/>
      <c r="C82" s="8"/>
      <c r="D82" s="8"/>
      <c r="E82" s="8"/>
      <c r="F82" s="17"/>
      <c r="G82" s="8"/>
      <c r="H82" s="8"/>
      <c r="I82" s="16" t="str">
        <f aca="false">IF(E82="","",IFERROR(INDEX('Bandas Salariales'!E$3:E$27,E82),""))</f>
        <v/>
      </c>
      <c r="J82" s="16" t="str">
        <f aca="false">IF(E82="","",IFERROR(INDEX('Bandas Salariales'!G$3:G$27,E82),""))</f>
        <v/>
      </c>
      <c r="K82" s="19" t="str">
        <f aca="false">IF(E82="","",IFERROR(ROUND(F82/INDEX('Bandas Salariales'!F$3:F$27,E82)*100,1),""))</f>
        <v/>
      </c>
      <c r="L82" s="13" t="str">
        <f aca="false">IF(K82="","",IF(K82&lt;85,"Bajo",IF(K82&gt;115,"Alto","En rango")))</f>
        <v/>
      </c>
    </row>
    <row r="83" customFormat="false" ht="15" hidden="false" customHeight="false" outlineLevel="0" collapsed="false">
      <c r="A83" s="7" t="s">
        <v>237</v>
      </c>
      <c r="B83" s="8"/>
      <c r="C83" s="8"/>
      <c r="D83" s="8"/>
      <c r="E83" s="8"/>
      <c r="F83" s="17"/>
      <c r="G83" s="8"/>
      <c r="H83" s="8"/>
      <c r="I83" s="16" t="str">
        <f aca="false">IF(E83="","",IFERROR(INDEX('Bandas Salariales'!E$3:E$27,E83),""))</f>
        <v/>
      </c>
      <c r="J83" s="16" t="str">
        <f aca="false">IF(E83="","",IFERROR(INDEX('Bandas Salariales'!G$3:G$27,E83),""))</f>
        <v/>
      </c>
      <c r="K83" s="19" t="str">
        <f aca="false">IF(E83="","",IFERROR(ROUND(F83/INDEX('Bandas Salariales'!F$3:F$27,E83)*100,1),""))</f>
        <v/>
      </c>
      <c r="L83" s="13" t="str">
        <f aca="false">IF(K83="","",IF(K83&lt;85,"Bajo",IF(K83&gt;115,"Alto","En rango")))</f>
        <v/>
      </c>
    </row>
    <row r="84" customFormat="false" ht="15" hidden="false" customHeight="false" outlineLevel="0" collapsed="false">
      <c r="A84" s="7" t="s">
        <v>238</v>
      </c>
      <c r="B84" s="8"/>
      <c r="C84" s="8"/>
      <c r="D84" s="8"/>
      <c r="E84" s="8"/>
      <c r="F84" s="17"/>
      <c r="G84" s="8"/>
      <c r="H84" s="8"/>
      <c r="I84" s="16" t="str">
        <f aca="false">IF(E84="","",IFERROR(INDEX('Bandas Salariales'!E$3:E$27,E84),""))</f>
        <v/>
      </c>
      <c r="J84" s="16" t="str">
        <f aca="false">IF(E84="","",IFERROR(INDEX('Bandas Salariales'!G$3:G$27,E84),""))</f>
        <v/>
      </c>
      <c r="K84" s="19" t="str">
        <f aca="false">IF(E84="","",IFERROR(ROUND(F84/INDEX('Bandas Salariales'!F$3:F$27,E84)*100,1),""))</f>
        <v/>
      </c>
      <c r="L84" s="13" t="str">
        <f aca="false">IF(K84="","",IF(K84&lt;85,"Bajo",IF(K84&gt;115,"Alto","En rango")))</f>
        <v/>
      </c>
    </row>
    <row r="85" customFormat="false" ht="15" hidden="false" customHeight="false" outlineLevel="0" collapsed="false">
      <c r="A85" s="7" t="s">
        <v>239</v>
      </c>
      <c r="B85" s="8"/>
      <c r="C85" s="8"/>
      <c r="D85" s="8"/>
      <c r="E85" s="8"/>
      <c r="F85" s="17"/>
      <c r="G85" s="8"/>
      <c r="H85" s="8"/>
      <c r="I85" s="16" t="str">
        <f aca="false">IF(E85="","",IFERROR(INDEX('Bandas Salariales'!E$3:E$27,E85),""))</f>
        <v/>
      </c>
      <c r="J85" s="16" t="str">
        <f aca="false">IF(E85="","",IFERROR(INDEX('Bandas Salariales'!G$3:G$27,E85),""))</f>
        <v/>
      </c>
      <c r="K85" s="19" t="str">
        <f aca="false">IF(E85="","",IFERROR(ROUND(F85/INDEX('Bandas Salariales'!F$3:F$27,E85)*100,1),""))</f>
        <v/>
      </c>
      <c r="L85" s="13" t="str">
        <f aca="false">IF(K85="","",IF(K85&lt;85,"Bajo",IF(K85&gt;115,"Alto","En rango")))</f>
        <v/>
      </c>
    </row>
    <row r="86" customFormat="false" ht="15" hidden="false" customHeight="false" outlineLevel="0" collapsed="false">
      <c r="A86" s="7" t="s">
        <v>240</v>
      </c>
      <c r="B86" s="8"/>
      <c r="C86" s="8"/>
      <c r="D86" s="8"/>
      <c r="E86" s="8"/>
      <c r="F86" s="17"/>
      <c r="G86" s="8"/>
      <c r="H86" s="8"/>
      <c r="I86" s="16" t="str">
        <f aca="false">IF(E86="","",IFERROR(INDEX('Bandas Salariales'!E$3:E$27,E86),""))</f>
        <v/>
      </c>
      <c r="J86" s="16" t="str">
        <f aca="false">IF(E86="","",IFERROR(INDEX('Bandas Salariales'!G$3:G$27,E86),""))</f>
        <v/>
      </c>
      <c r="K86" s="19" t="str">
        <f aca="false">IF(E86="","",IFERROR(ROUND(F86/INDEX('Bandas Salariales'!F$3:F$27,E86)*100,1),""))</f>
        <v/>
      </c>
      <c r="L86" s="13" t="str">
        <f aca="false">IF(K86="","",IF(K86&lt;85,"Bajo",IF(K86&gt;115,"Alto","En rango")))</f>
        <v/>
      </c>
    </row>
    <row r="87" customFormat="false" ht="15" hidden="false" customHeight="false" outlineLevel="0" collapsed="false">
      <c r="A87" s="7" t="s">
        <v>241</v>
      </c>
      <c r="B87" s="8"/>
      <c r="C87" s="8"/>
      <c r="D87" s="8"/>
      <c r="E87" s="8"/>
      <c r="F87" s="17"/>
      <c r="G87" s="8"/>
      <c r="H87" s="8"/>
      <c r="I87" s="16" t="str">
        <f aca="false">IF(E87="","",IFERROR(INDEX('Bandas Salariales'!E$3:E$27,E87),""))</f>
        <v/>
      </c>
      <c r="J87" s="16" t="str">
        <f aca="false">IF(E87="","",IFERROR(INDEX('Bandas Salariales'!G$3:G$27,E87),""))</f>
        <v/>
      </c>
      <c r="K87" s="19" t="str">
        <f aca="false">IF(E87="","",IFERROR(ROUND(F87/INDEX('Bandas Salariales'!F$3:F$27,E87)*100,1),""))</f>
        <v/>
      </c>
      <c r="L87" s="13" t="str">
        <f aca="false">IF(K87="","",IF(K87&lt;85,"Bajo",IF(K87&gt;115,"Alto","En rango")))</f>
        <v/>
      </c>
    </row>
    <row r="88" customFormat="false" ht="15" hidden="false" customHeight="false" outlineLevel="0" collapsed="false">
      <c r="A88" s="7" t="s">
        <v>242</v>
      </c>
      <c r="B88" s="8"/>
      <c r="C88" s="8"/>
      <c r="D88" s="8"/>
      <c r="E88" s="8"/>
      <c r="F88" s="17"/>
      <c r="G88" s="8"/>
      <c r="H88" s="8"/>
      <c r="I88" s="16" t="str">
        <f aca="false">IF(E88="","",IFERROR(INDEX('Bandas Salariales'!E$3:E$27,E88),""))</f>
        <v/>
      </c>
      <c r="J88" s="16" t="str">
        <f aca="false">IF(E88="","",IFERROR(INDEX('Bandas Salariales'!G$3:G$27,E88),""))</f>
        <v/>
      </c>
      <c r="K88" s="19" t="str">
        <f aca="false">IF(E88="","",IFERROR(ROUND(F88/INDEX('Bandas Salariales'!F$3:F$27,E88)*100,1),""))</f>
        <v/>
      </c>
      <c r="L88" s="13" t="str">
        <f aca="false">IF(K88="","",IF(K88&lt;85,"Bajo",IF(K88&gt;115,"Alto","En rango")))</f>
        <v/>
      </c>
    </row>
    <row r="89" customFormat="false" ht="15" hidden="false" customHeight="false" outlineLevel="0" collapsed="false">
      <c r="A89" s="7" t="s">
        <v>243</v>
      </c>
      <c r="B89" s="8"/>
      <c r="C89" s="8"/>
      <c r="D89" s="8"/>
      <c r="E89" s="8"/>
      <c r="F89" s="17"/>
      <c r="G89" s="8"/>
      <c r="H89" s="8"/>
      <c r="I89" s="16" t="str">
        <f aca="false">IF(E89="","",IFERROR(INDEX('Bandas Salariales'!E$3:E$27,E89),""))</f>
        <v/>
      </c>
      <c r="J89" s="16" t="str">
        <f aca="false">IF(E89="","",IFERROR(INDEX('Bandas Salariales'!G$3:G$27,E89),""))</f>
        <v/>
      </c>
      <c r="K89" s="19" t="str">
        <f aca="false">IF(E89="","",IFERROR(ROUND(F89/INDEX('Bandas Salariales'!F$3:F$27,E89)*100,1),""))</f>
        <v/>
      </c>
      <c r="L89" s="13" t="str">
        <f aca="false">IF(K89="","",IF(K89&lt;85,"Bajo",IF(K89&gt;115,"Alto","En rango")))</f>
        <v/>
      </c>
    </row>
    <row r="90" customFormat="false" ht="15" hidden="false" customHeight="false" outlineLevel="0" collapsed="false">
      <c r="A90" s="7" t="s">
        <v>244</v>
      </c>
      <c r="B90" s="8"/>
      <c r="C90" s="8"/>
      <c r="D90" s="8"/>
      <c r="E90" s="8"/>
      <c r="F90" s="17"/>
      <c r="G90" s="8"/>
      <c r="H90" s="8"/>
      <c r="I90" s="16" t="str">
        <f aca="false">IF(E90="","",IFERROR(INDEX('Bandas Salariales'!E$3:E$27,E90),""))</f>
        <v/>
      </c>
      <c r="J90" s="16" t="str">
        <f aca="false">IF(E90="","",IFERROR(INDEX('Bandas Salariales'!G$3:G$27,E90),""))</f>
        <v/>
      </c>
      <c r="K90" s="19" t="str">
        <f aca="false">IF(E90="","",IFERROR(ROUND(F90/INDEX('Bandas Salariales'!F$3:F$27,E90)*100,1),""))</f>
        <v/>
      </c>
      <c r="L90" s="13" t="str">
        <f aca="false">IF(K90="","",IF(K90&lt;85,"Bajo",IF(K90&gt;115,"Alto","En rango")))</f>
        <v/>
      </c>
    </row>
    <row r="91" customFormat="false" ht="15" hidden="false" customHeight="false" outlineLevel="0" collapsed="false">
      <c r="A91" s="7" t="s">
        <v>245</v>
      </c>
      <c r="B91" s="8"/>
      <c r="C91" s="8"/>
      <c r="D91" s="8"/>
      <c r="E91" s="8"/>
      <c r="F91" s="17"/>
      <c r="G91" s="8"/>
      <c r="H91" s="8"/>
      <c r="I91" s="16" t="str">
        <f aca="false">IF(E91="","",IFERROR(INDEX('Bandas Salariales'!E$3:E$27,E91),""))</f>
        <v/>
      </c>
      <c r="J91" s="16" t="str">
        <f aca="false">IF(E91="","",IFERROR(INDEX('Bandas Salariales'!G$3:G$27,E91),""))</f>
        <v/>
      </c>
      <c r="K91" s="19" t="str">
        <f aca="false">IF(E91="","",IFERROR(ROUND(F91/INDEX('Bandas Salariales'!F$3:F$27,E91)*100,1),""))</f>
        <v/>
      </c>
      <c r="L91" s="13" t="str">
        <f aca="false">IF(K91="","",IF(K91&lt;85,"Bajo",IF(K91&gt;115,"Alto","En rango")))</f>
        <v/>
      </c>
    </row>
    <row r="92" customFormat="false" ht="15" hidden="false" customHeight="false" outlineLevel="0" collapsed="false">
      <c r="A92" s="7" t="s">
        <v>246</v>
      </c>
      <c r="B92" s="8"/>
      <c r="C92" s="8"/>
      <c r="D92" s="8"/>
      <c r="E92" s="8"/>
      <c r="F92" s="17"/>
      <c r="G92" s="8"/>
      <c r="H92" s="8"/>
      <c r="I92" s="16" t="str">
        <f aca="false">IF(E92="","",IFERROR(INDEX('Bandas Salariales'!E$3:E$27,E92),""))</f>
        <v/>
      </c>
      <c r="J92" s="16" t="str">
        <f aca="false">IF(E92="","",IFERROR(INDEX('Bandas Salariales'!G$3:G$27,E92),""))</f>
        <v/>
      </c>
      <c r="K92" s="19" t="str">
        <f aca="false">IF(E92="","",IFERROR(ROUND(F92/INDEX('Bandas Salariales'!F$3:F$27,E92)*100,1),""))</f>
        <v/>
      </c>
      <c r="L92" s="13" t="str">
        <f aca="false">IF(K92="","",IF(K92&lt;85,"Bajo",IF(K92&gt;115,"Alto","En rango")))</f>
        <v/>
      </c>
    </row>
    <row r="93" customFormat="false" ht="15" hidden="false" customHeight="false" outlineLevel="0" collapsed="false">
      <c r="A93" s="7" t="s">
        <v>247</v>
      </c>
      <c r="B93" s="8"/>
      <c r="C93" s="8"/>
      <c r="D93" s="8"/>
      <c r="E93" s="8"/>
      <c r="F93" s="17"/>
      <c r="G93" s="8"/>
      <c r="H93" s="8"/>
      <c r="I93" s="16" t="str">
        <f aca="false">IF(E93="","",IFERROR(INDEX('Bandas Salariales'!E$3:E$27,E93),""))</f>
        <v/>
      </c>
      <c r="J93" s="16" t="str">
        <f aca="false">IF(E93="","",IFERROR(INDEX('Bandas Salariales'!G$3:G$27,E93),""))</f>
        <v/>
      </c>
      <c r="K93" s="19" t="str">
        <f aca="false">IF(E93="","",IFERROR(ROUND(F93/INDEX('Bandas Salariales'!F$3:F$27,E93)*100,1),""))</f>
        <v/>
      </c>
      <c r="L93" s="13" t="str">
        <f aca="false">IF(K93="","",IF(K93&lt;85,"Bajo",IF(K93&gt;115,"Alto","En rango")))</f>
        <v/>
      </c>
    </row>
    <row r="94" customFormat="false" ht="15" hidden="false" customHeight="false" outlineLevel="0" collapsed="false">
      <c r="A94" s="7" t="s">
        <v>248</v>
      </c>
      <c r="B94" s="8"/>
      <c r="C94" s="8"/>
      <c r="D94" s="8"/>
      <c r="E94" s="8"/>
      <c r="F94" s="17"/>
      <c r="G94" s="8"/>
      <c r="H94" s="8"/>
      <c r="I94" s="16" t="str">
        <f aca="false">IF(E94="","",IFERROR(INDEX('Bandas Salariales'!E$3:E$27,E94),""))</f>
        <v/>
      </c>
      <c r="J94" s="16" t="str">
        <f aca="false">IF(E94="","",IFERROR(INDEX('Bandas Salariales'!G$3:G$27,E94),""))</f>
        <v/>
      </c>
      <c r="K94" s="19" t="str">
        <f aca="false">IF(E94="","",IFERROR(ROUND(F94/INDEX('Bandas Salariales'!F$3:F$27,E94)*100,1),""))</f>
        <v/>
      </c>
      <c r="L94" s="13" t="str">
        <f aca="false">IF(K94="","",IF(K94&lt;85,"Bajo",IF(K94&gt;115,"Alto","En rango")))</f>
        <v/>
      </c>
    </row>
    <row r="95" customFormat="false" ht="15" hidden="false" customHeight="false" outlineLevel="0" collapsed="false">
      <c r="A95" s="7" t="s">
        <v>249</v>
      </c>
      <c r="B95" s="8"/>
      <c r="C95" s="8"/>
      <c r="D95" s="8"/>
      <c r="E95" s="8"/>
      <c r="F95" s="17"/>
      <c r="G95" s="8"/>
      <c r="H95" s="8"/>
      <c r="I95" s="16" t="str">
        <f aca="false">IF(E95="","",IFERROR(INDEX('Bandas Salariales'!E$3:E$27,E95),""))</f>
        <v/>
      </c>
      <c r="J95" s="16" t="str">
        <f aca="false">IF(E95="","",IFERROR(INDEX('Bandas Salariales'!G$3:G$27,E95),""))</f>
        <v/>
      </c>
      <c r="K95" s="19" t="str">
        <f aca="false">IF(E95="","",IFERROR(ROUND(F95/INDEX('Bandas Salariales'!F$3:F$27,E95)*100,1),""))</f>
        <v/>
      </c>
      <c r="L95" s="13" t="str">
        <f aca="false">IF(K95="","",IF(K95&lt;85,"Bajo",IF(K95&gt;115,"Alto","En rango")))</f>
        <v/>
      </c>
    </row>
    <row r="96" customFormat="false" ht="15" hidden="false" customHeight="false" outlineLevel="0" collapsed="false">
      <c r="A96" s="7" t="s">
        <v>250</v>
      </c>
      <c r="B96" s="8"/>
      <c r="C96" s="8"/>
      <c r="D96" s="8"/>
      <c r="E96" s="8"/>
      <c r="F96" s="17"/>
      <c r="G96" s="8"/>
      <c r="H96" s="8"/>
      <c r="I96" s="16" t="str">
        <f aca="false">IF(E96="","",IFERROR(INDEX('Bandas Salariales'!E$3:E$27,E96),""))</f>
        <v/>
      </c>
      <c r="J96" s="16" t="str">
        <f aca="false">IF(E96="","",IFERROR(INDEX('Bandas Salariales'!G$3:G$27,E96),""))</f>
        <v/>
      </c>
      <c r="K96" s="19" t="str">
        <f aca="false">IF(E96="","",IFERROR(ROUND(F96/INDEX('Bandas Salariales'!F$3:F$27,E96)*100,1),""))</f>
        <v/>
      </c>
      <c r="L96" s="13" t="str">
        <f aca="false">IF(K96="","",IF(K96&lt;85,"Bajo",IF(K96&gt;115,"Alto","En rango")))</f>
        <v/>
      </c>
    </row>
    <row r="97" customFormat="false" ht="15" hidden="false" customHeight="false" outlineLevel="0" collapsed="false">
      <c r="A97" s="7" t="s">
        <v>251</v>
      </c>
      <c r="B97" s="8"/>
      <c r="C97" s="8"/>
      <c r="D97" s="8"/>
      <c r="E97" s="8"/>
      <c r="F97" s="17"/>
      <c r="G97" s="8"/>
      <c r="H97" s="8"/>
      <c r="I97" s="16" t="str">
        <f aca="false">IF(E97="","",IFERROR(INDEX('Bandas Salariales'!E$3:E$27,E97),""))</f>
        <v/>
      </c>
      <c r="J97" s="16" t="str">
        <f aca="false">IF(E97="","",IFERROR(INDEX('Bandas Salariales'!G$3:G$27,E97),""))</f>
        <v/>
      </c>
      <c r="K97" s="19" t="str">
        <f aca="false">IF(E97="","",IFERROR(ROUND(F97/INDEX('Bandas Salariales'!F$3:F$27,E97)*100,1),""))</f>
        <v/>
      </c>
      <c r="L97" s="13" t="str">
        <f aca="false">IF(K97="","",IF(K97&lt;85,"Bajo",IF(K97&gt;115,"Alto","En rango")))</f>
        <v/>
      </c>
    </row>
    <row r="98" customFormat="false" ht="15" hidden="false" customHeight="false" outlineLevel="0" collapsed="false">
      <c r="A98" s="7" t="s">
        <v>252</v>
      </c>
      <c r="B98" s="8"/>
      <c r="C98" s="8"/>
      <c r="D98" s="8"/>
      <c r="E98" s="8"/>
      <c r="F98" s="17"/>
      <c r="G98" s="8"/>
      <c r="H98" s="8"/>
      <c r="I98" s="16" t="str">
        <f aca="false">IF(E98="","",IFERROR(INDEX('Bandas Salariales'!E$3:E$27,E98),""))</f>
        <v/>
      </c>
      <c r="J98" s="16" t="str">
        <f aca="false">IF(E98="","",IFERROR(INDEX('Bandas Salariales'!G$3:G$27,E98),""))</f>
        <v/>
      </c>
      <c r="K98" s="19" t="str">
        <f aca="false">IF(E98="","",IFERROR(ROUND(F98/INDEX('Bandas Salariales'!F$3:F$27,E98)*100,1),""))</f>
        <v/>
      </c>
      <c r="L98" s="13" t="str">
        <f aca="false">IF(K98="","",IF(K98&lt;85,"Bajo",IF(K98&gt;115,"Alto","En rango")))</f>
        <v/>
      </c>
    </row>
    <row r="99" customFormat="false" ht="15" hidden="false" customHeight="false" outlineLevel="0" collapsed="false">
      <c r="A99" s="7" t="s">
        <v>253</v>
      </c>
      <c r="B99" s="8"/>
      <c r="C99" s="8"/>
      <c r="D99" s="8"/>
      <c r="E99" s="8"/>
      <c r="F99" s="17"/>
      <c r="G99" s="8"/>
      <c r="H99" s="8"/>
      <c r="I99" s="16" t="str">
        <f aca="false">IF(E99="","",IFERROR(INDEX('Bandas Salariales'!E$3:E$27,E99),""))</f>
        <v/>
      </c>
      <c r="J99" s="16" t="str">
        <f aca="false">IF(E99="","",IFERROR(INDEX('Bandas Salariales'!G$3:G$27,E99),""))</f>
        <v/>
      </c>
      <c r="K99" s="19" t="str">
        <f aca="false">IF(E99="","",IFERROR(ROUND(F99/INDEX('Bandas Salariales'!F$3:F$27,E99)*100,1),""))</f>
        <v/>
      </c>
      <c r="L99" s="13" t="str">
        <f aca="false">IF(K99="","",IF(K99&lt;85,"Bajo",IF(K99&gt;115,"Alto","En rango")))</f>
        <v/>
      </c>
    </row>
    <row r="100" customFormat="false" ht="15" hidden="false" customHeight="false" outlineLevel="0" collapsed="false">
      <c r="A100" s="7" t="s">
        <v>254</v>
      </c>
      <c r="B100" s="8"/>
      <c r="C100" s="8"/>
      <c r="D100" s="8"/>
      <c r="E100" s="8"/>
      <c r="F100" s="17"/>
      <c r="G100" s="8"/>
      <c r="H100" s="8"/>
      <c r="I100" s="16" t="str">
        <f aca="false">IF(E100="","",IFERROR(INDEX('Bandas Salariales'!E$3:E$27,E100),""))</f>
        <v/>
      </c>
      <c r="J100" s="16" t="str">
        <f aca="false">IF(E100="","",IFERROR(INDEX('Bandas Salariales'!G$3:G$27,E100),""))</f>
        <v/>
      </c>
      <c r="K100" s="19" t="str">
        <f aca="false">IF(E100="","",IFERROR(ROUND(F100/INDEX('Bandas Salariales'!F$3:F$27,E100)*100,1),""))</f>
        <v/>
      </c>
      <c r="L100" s="13" t="str">
        <f aca="false">IF(K100="","",IF(K100&lt;85,"Bajo",IF(K100&gt;115,"Alto","En rango")))</f>
        <v/>
      </c>
    </row>
    <row r="101" customFormat="false" ht="15" hidden="false" customHeight="false" outlineLevel="0" collapsed="false">
      <c r="A101" s="7" t="s">
        <v>255</v>
      </c>
      <c r="B101" s="8"/>
      <c r="C101" s="8"/>
      <c r="D101" s="8"/>
      <c r="E101" s="8"/>
      <c r="F101" s="17"/>
      <c r="G101" s="8"/>
      <c r="H101" s="8"/>
      <c r="I101" s="16" t="str">
        <f aca="false">IF(E101="","",IFERROR(INDEX('Bandas Salariales'!E$3:E$27,E101),""))</f>
        <v/>
      </c>
      <c r="J101" s="16" t="str">
        <f aca="false">IF(E101="","",IFERROR(INDEX('Bandas Salariales'!G$3:G$27,E101),""))</f>
        <v/>
      </c>
      <c r="K101" s="19" t="str">
        <f aca="false">IF(E101="","",IFERROR(ROUND(F101/INDEX('Bandas Salariales'!F$3:F$27,E101)*100,1),""))</f>
        <v/>
      </c>
      <c r="L101" s="13" t="str">
        <f aca="false">IF(K101="","",IF(K101&lt;85,"Bajo",IF(K101&gt;115,"Alto","En rango")))</f>
        <v/>
      </c>
    </row>
    <row r="102" customFormat="false" ht="15" hidden="false" customHeight="false" outlineLevel="0" collapsed="false">
      <c r="A102" s="7" t="s">
        <v>256</v>
      </c>
      <c r="B102" s="8"/>
      <c r="C102" s="8"/>
      <c r="D102" s="8"/>
      <c r="E102" s="8"/>
      <c r="F102" s="17"/>
      <c r="G102" s="8"/>
      <c r="H102" s="8"/>
      <c r="I102" s="16" t="str">
        <f aca="false">IF(E102="","",IFERROR(INDEX('Bandas Salariales'!E$3:E$27,E102),""))</f>
        <v/>
      </c>
      <c r="J102" s="16" t="str">
        <f aca="false">IF(E102="","",IFERROR(INDEX('Bandas Salariales'!G$3:G$27,E102),""))</f>
        <v/>
      </c>
      <c r="K102" s="19" t="str">
        <f aca="false">IF(E102="","",IFERROR(ROUND(F102/INDEX('Bandas Salariales'!F$3:F$27,E102)*100,1),""))</f>
        <v/>
      </c>
      <c r="L102" s="13" t="str">
        <f aca="false">IF(K102="","",IF(K102&lt;85,"Bajo",IF(K102&gt;115,"Alto","En rango")))</f>
        <v/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62828"/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</cols>
  <sheetData>
    <row r="1" customFormat="false" ht="37.5" hidden="false" customHeight="true" outlineLevel="0" collapsed="false">
      <c r="A1" s="5" t="s">
        <v>257</v>
      </c>
      <c r="B1" s="5"/>
      <c r="C1" s="5"/>
      <c r="D1" s="5"/>
      <c r="E1" s="5"/>
      <c r="F1" s="5"/>
    </row>
    <row r="3" customFormat="false" ht="27.75" hidden="false" customHeight="true" outlineLevel="0" collapsed="false">
      <c r="A3" s="20" t="s">
        <v>258</v>
      </c>
      <c r="B3" s="21" t="n">
        <f aca="false">COUNTA(Empleados!B3:B102)-COUNTBLANK(Empleados!B3:B102)</f>
        <v>-90</v>
      </c>
    </row>
    <row r="4" customFormat="false" ht="27.75" hidden="false" customHeight="true" outlineLevel="0" collapsed="false">
      <c r="A4" s="20" t="s">
        <v>259</v>
      </c>
      <c r="B4" s="21" t="str">
        <f aca="false">IFERROR(ROUND(AVERAGE(Empleados!K3:K102),1)&amp;"%","")</f>
        <v>86.1%</v>
      </c>
    </row>
    <row r="5" customFormat="false" ht="27.75" hidden="false" customHeight="true" outlineLevel="0" collapsed="false">
      <c r="A5" s="20" t="s">
        <v>260</v>
      </c>
      <c r="B5" s="21" t="str">
        <f aca="false">IFERROR(ROUND(AVERAGEIF(Empleados!G3:G102,"Masculino",Empleados!K3:K102),1)&amp;"%","")</f>
        <v>92.2%</v>
      </c>
    </row>
    <row r="6" customFormat="false" ht="27.75" hidden="false" customHeight="true" outlineLevel="0" collapsed="false">
      <c r="A6" s="20" t="s">
        <v>261</v>
      </c>
      <c r="B6" s="21" t="str">
        <f aca="false">IFERROR(ROUND(AVERAGEIF(Empleados!G3:G102,"Femenino",Empleados!K3:K102),1)&amp;"%","")</f>
        <v>77%</v>
      </c>
    </row>
    <row r="7" customFormat="false" ht="27.75" hidden="false" customHeight="true" outlineLevel="0" collapsed="false">
      <c r="A7" s="20" t="s">
        <v>262</v>
      </c>
      <c r="B7" s="21" t="str">
        <f aca="false">IFERROR(ROUND(AVERAGEIF(Empleados!G3:G102,"Masculino",Empleados!K3:K102)-AVERAGEIF(Empleados!G3:G102,"Femenino",Empleados!K3:K102),1)&amp;"%","")</f>
        <v>15.2%</v>
      </c>
    </row>
    <row r="8" customFormat="false" ht="27.75" hidden="false" customHeight="true" outlineLevel="0" collapsed="false">
      <c r="A8" s="20" t="s">
        <v>263</v>
      </c>
      <c r="B8" s="21" t="n">
        <f aca="false">COUNTIF(Empleados!L3:L102,"Bajo")</f>
        <v>2</v>
      </c>
    </row>
    <row r="9" customFormat="false" ht="27.75" hidden="false" customHeight="true" outlineLevel="0" collapsed="false">
      <c r="A9" s="20" t="s">
        <v>264</v>
      </c>
      <c r="B9" s="21" t="n">
        <f aca="false">COUNTIF(Empleados!L3:L102,"Alto")</f>
        <v>0</v>
      </c>
    </row>
    <row r="10" customFormat="false" ht="27.75" hidden="false" customHeight="true" outlineLevel="0" collapsed="false">
      <c r="A10" s="20" t="s">
        <v>265</v>
      </c>
      <c r="B10" s="21" t="n">
        <f aca="false">COUNTIF(Empleados!L3:L102,"En rango")</f>
        <v>3</v>
      </c>
    </row>
    <row r="13" customFormat="false" ht="36" hidden="false" customHeight="true" outlineLevel="0" collapsed="false">
      <c r="A13" s="22" t="s">
        <v>266</v>
      </c>
      <c r="B13" s="22"/>
      <c r="C13" s="22"/>
      <c r="D13" s="22"/>
      <c r="E13" s="22"/>
      <c r="F13" s="22"/>
    </row>
  </sheetData>
  <mergeCells count="2">
    <mergeCell ref="A1:F1"/>
    <mergeCell ref="A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2026-04-12T19:58:31Z</dcterms:created>
  <dc:creator>openpyxl</dc:creator>
  <dc:description/>
  <dc:language>en-US</dc:language>
  <cp:lastModifiedBy/>
  <dcterms:modified xsi:type="dcterms:W3CDTF">2026-04-12T19:58:31Z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